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'Sheet1'!$9:$11</definedName>
    <definedName name="Postupak_i_način_nabave">'Sheet1'!$H$8</definedName>
  </definedNames>
  <calcPr fullCalcOnLoad="1"/>
</workbook>
</file>

<file path=xl/sharedStrings.xml><?xml version="1.0" encoding="utf-8"?>
<sst xmlns="http://schemas.openxmlformats.org/spreadsheetml/2006/main" count="316" uniqueCount="219">
  <si>
    <t>Naziv usluge, robe, artikla</t>
  </si>
  <si>
    <t>Redni</t>
  </si>
  <si>
    <t>broj</t>
  </si>
  <si>
    <t>1.</t>
  </si>
  <si>
    <t>1.1.</t>
  </si>
  <si>
    <t>2.</t>
  </si>
  <si>
    <t>2.1.</t>
  </si>
  <si>
    <t>2.2.</t>
  </si>
  <si>
    <t>2.3.</t>
  </si>
  <si>
    <t>9.</t>
  </si>
  <si>
    <t>2.1.1.</t>
  </si>
  <si>
    <t>2.3.1.</t>
  </si>
  <si>
    <t>2.1.2.</t>
  </si>
  <si>
    <t>2.1.3.</t>
  </si>
  <si>
    <t>2.3.2.</t>
  </si>
  <si>
    <t>2.3.3.</t>
  </si>
  <si>
    <t>3.</t>
  </si>
  <si>
    <t>3.1.</t>
  </si>
  <si>
    <t>3.2.</t>
  </si>
  <si>
    <t>3.3.</t>
  </si>
  <si>
    <t>3.4.</t>
  </si>
  <si>
    <t>4.</t>
  </si>
  <si>
    <t>4.1.</t>
  </si>
  <si>
    <t>4.2.</t>
  </si>
  <si>
    <t>3.5.</t>
  </si>
  <si>
    <t>3.6.</t>
  </si>
  <si>
    <t>5.</t>
  </si>
  <si>
    <t>5.1.</t>
  </si>
  <si>
    <t>5.2.</t>
  </si>
  <si>
    <t>5.3.</t>
  </si>
  <si>
    <t>6.</t>
  </si>
  <si>
    <t>3.7.</t>
  </si>
  <si>
    <t>3.8.</t>
  </si>
  <si>
    <t>Predsjednik Školskog odbora:</t>
  </si>
  <si>
    <t>Ravnatelj:</t>
  </si>
  <si>
    <t>7.</t>
  </si>
  <si>
    <t>10.</t>
  </si>
  <si>
    <t>8.1.</t>
  </si>
  <si>
    <t>8.2.</t>
  </si>
  <si>
    <t>8.3.</t>
  </si>
  <si>
    <t>9.1.</t>
  </si>
  <si>
    <t>9.2.</t>
  </si>
  <si>
    <t>9.3.</t>
  </si>
  <si>
    <t>10.1.</t>
  </si>
  <si>
    <t>Postupak i način nabave</t>
  </si>
  <si>
    <t>Pozicija plana</t>
  </si>
  <si>
    <t>MATERIJALNI RASHODI</t>
  </si>
  <si>
    <t>NAKNADE TROŠKOVA ZAPOSLENIMA</t>
  </si>
  <si>
    <t>Stručno usavršavanje zaposlenika</t>
  </si>
  <si>
    <t>Seminari, savjetovanja i simpoziji</t>
  </si>
  <si>
    <t>RASHODI ZA MATERIJAL I ENERGIJU</t>
  </si>
  <si>
    <t xml:space="preserve">Uredski materijal i ostali mat. rashodi </t>
  </si>
  <si>
    <t xml:space="preserve">Uredski materijal </t>
  </si>
  <si>
    <t xml:space="preserve">Papir za fotokopiranje </t>
  </si>
  <si>
    <t>Potrošni materijal za pisače i računala</t>
  </si>
  <si>
    <t>Literatura</t>
  </si>
  <si>
    <t>Materijal i sred.za čišćenje i održavanje</t>
  </si>
  <si>
    <t>Sreds.za održ.opreme</t>
  </si>
  <si>
    <t>Sreds.za održavanje čistoće</t>
  </si>
  <si>
    <t>Deterdženti i sl.</t>
  </si>
  <si>
    <t>2.4.</t>
  </si>
  <si>
    <t>Materijal za higijenske potrebe i njegu</t>
  </si>
  <si>
    <t>2.5.</t>
  </si>
  <si>
    <t xml:space="preserve">Materijal i sirovine </t>
  </si>
  <si>
    <t>Namirnice</t>
  </si>
  <si>
    <t>Mlijeko i mliječni proizvodi</t>
  </si>
  <si>
    <t>Svježe voće i povrće</t>
  </si>
  <si>
    <t>Meso i mesni proizvodi</t>
  </si>
  <si>
    <t>2.6.</t>
  </si>
  <si>
    <t>Pedagoška dokumentacija</t>
  </si>
  <si>
    <t>Električna energija</t>
  </si>
  <si>
    <t>Slastičarski proizvodi</t>
  </si>
  <si>
    <t>Mat. I dij. za tek.inv. održav.građ.objekata</t>
  </si>
  <si>
    <t>Mat. I dij. za tek.inv. održav.opre. I postr.</t>
  </si>
  <si>
    <t>Ostali mater.i dijelovi za inv. održav.</t>
  </si>
  <si>
    <t>Usluge telefona,telefaxa</t>
  </si>
  <si>
    <t>Usluge interneta</t>
  </si>
  <si>
    <t>Poštarina (pisma, tiskanice)</t>
  </si>
  <si>
    <t>Mat. I dijelovi za tekuće održavanje</t>
  </si>
  <si>
    <t>Sitan inventar</t>
  </si>
  <si>
    <t>Usluge telefona, pošte i prijevoza</t>
  </si>
  <si>
    <t>Usluge tek. i inv. održavanja</t>
  </si>
  <si>
    <t>Usluge tek. i inv. održavanja građ.objak.</t>
  </si>
  <si>
    <t>Usluge tek. i inv. održavanja opreme</t>
  </si>
  <si>
    <t>Ostale usluge tekuč. i inv. održavanja</t>
  </si>
  <si>
    <t>Komunalne usluge</t>
  </si>
  <si>
    <t>Opskrba vodom</t>
  </si>
  <si>
    <t>10.2.</t>
  </si>
  <si>
    <t>Iznošenje i odvoz smeća</t>
  </si>
  <si>
    <t>10.3.</t>
  </si>
  <si>
    <t>Deratizacija i dezinsekcija</t>
  </si>
  <si>
    <t>10.4.</t>
  </si>
  <si>
    <t>10.5.</t>
  </si>
  <si>
    <t>Ostale komunalne usluge</t>
  </si>
  <si>
    <t>11.</t>
  </si>
  <si>
    <t>Ostale intelektualne usluge</t>
  </si>
  <si>
    <t>12.</t>
  </si>
  <si>
    <t>13.</t>
  </si>
  <si>
    <t>Ostale računalne usluge</t>
  </si>
  <si>
    <t>14.</t>
  </si>
  <si>
    <t>15.</t>
  </si>
  <si>
    <t>Ostale nespomenute usluge</t>
  </si>
  <si>
    <t>16.</t>
  </si>
  <si>
    <t>Reprezentacija</t>
  </si>
  <si>
    <t>17.</t>
  </si>
  <si>
    <t>Tuzemne članarine</t>
  </si>
  <si>
    <t>18.</t>
  </si>
  <si>
    <t>Ostali nespomenuti rashodi poslovanja</t>
  </si>
  <si>
    <t>Usluge platnog prometa</t>
  </si>
  <si>
    <t>Obvezni i prev.zdrav.pregledi zaposlenika</t>
  </si>
  <si>
    <t>Ostali materijal za potrebe redov.poslov.</t>
  </si>
  <si>
    <t>Energija</t>
  </si>
  <si>
    <t>Služ.radna i  zašti.odjeća i obuća</t>
  </si>
  <si>
    <t>bagat.nabava</t>
  </si>
  <si>
    <t>provodi osnivač</t>
  </si>
  <si>
    <t>9.4.</t>
  </si>
  <si>
    <t>Tisak</t>
  </si>
  <si>
    <t xml:space="preserve">Stavke Plana nabave su manje procijenjenoj vrijednosti od 70.000,00 Kn i uklapaju se u iznos sredstava prema Financijskom planu za 2012. godinu te se ne mora primjenjivati Zakon o javnoj nabavi. </t>
  </si>
  <si>
    <t>Trgovačka roba(ulje, sokovi, čaj, kraš expres)+</t>
  </si>
  <si>
    <t>Pekarski proizvodi (burek, pizza)</t>
  </si>
  <si>
    <t>Mlinarski proizvodi i škrobni proiz.(kruh, peciva)</t>
  </si>
  <si>
    <t>Dimnjačarske i ekološke usluge</t>
  </si>
  <si>
    <t>Uređenje prostora</t>
  </si>
  <si>
    <t>KLASA:</t>
  </si>
  <si>
    <t>URBROJ:</t>
  </si>
  <si>
    <t>Vera Eftimov</t>
  </si>
  <si>
    <t>Bilju, 29.12.2011.</t>
  </si>
  <si>
    <t>Zdenka Ćutek</t>
  </si>
  <si>
    <t>PLANIRANA SREDSTVA(bez pdv-a)</t>
  </si>
  <si>
    <t>Planirana sredstva</t>
  </si>
  <si>
    <t>mlijeko</t>
  </si>
  <si>
    <t>mliječni proizvodi</t>
  </si>
  <si>
    <t>kruh</t>
  </si>
  <si>
    <t>peciva</t>
  </si>
  <si>
    <t>burek</t>
  </si>
  <si>
    <t>pizza</t>
  </si>
  <si>
    <t>plin</t>
  </si>
  <si>
    <t>motorni benzin</t>
  </si>
  <si>
    <t>4.3.</t>
  </si>
  <si>
    <t>4.4.</t>
  </si>
  <si>
    <t>Usluge za tek.inv.održavanje</t>
  </si>
  <si>
    <t>Usluge za tek.inv.održavanjeobjekta</t>
  </si>
  <si>
    <t>Usluge za tekuće i inv.održ. Opreme</t>
  </si>
  <si>
    <t>Dimnjačarske i eko usluge</t>
  </si>
  <si>
    <t>Pričuva</t>
  </si>
  <si>
    <t xml:space="preserve"> Obvezni i preven.zdrav.pregledi zapos.</t>
  </si>
  <si>
    <t>Usluge ažuriranja računalnih baza</t>
  </si>
  <si>
    <t>Naknade ostalih troškova</t>
  </si>
  <si>
    <t>Ostali nespomenuti rashodi</t>
  </si>
  <si>
    <t>Poštarina</t>
  </si>
  <si>
    <t>tjestenina</t>
  </si>
  <si>
    <t>Tečajevi</t>
  </si>
  <si>
    <t>8.</t>
  </si>
  <si>
    <t>Premije osiguranja</t>
  </si>
  <si>
    <t>19.</t>
  </si>
  <si>
    <t>20.</t>
  </si>
  <si>
    <t>Rashod za nab.proi.dugotr.imov</t>
  </si>
  <si>
    <t>Poslovni objekti</t>
  </si>
  <si>
    <t>Računala i računalna oprema</t>
  </si>
  <si>
    <t>Knjige</t>
  </si>
  <si>
    <t>21.</t>
  </si>
  <si>
    <t>22.</t>
  </si>
  <si>
    <t>Članarine</t>
  </si>
  <si>
    <t>17.1.</t>
  </si>
  <si>
    <t>17.2.</t>
  </si>
  <si>
    <t>17.3.</t>
  </si>
  <si>
    <t>Neg.teč.razlike</t>
  </si>
  <si>
    <t>Vlatka Hmelik</t>
  </si>
  <si>
    <t>3.9.</t>
  </si>
  <si>
    <t>Topli obrok</t>
  </si>
  <si>
    <t xml:space="preserve">jednostavna </t>
  </si>
  <si>
    <t>2.1.4.</t>
  </si>
  <si>
    <t>3.7.1.</t>
  </si>
  <si>
    <t>3.7.2.</t>
  </si>
  <si>
    <t>3.7.3.</t>
  </si>
  <si>
    <t>8.4.1.</t>
  </si>
  <si>
    <t>8.4.2.</t>
  </si>
  <si>
    <t>Usluge za kom.i prijevoz</t>
  </si>
  <si>
    <t>prov.osnivač</t>
  </si>
  <si>
    <t>12.1.</t>
  </si>
  <si>
    <t>12.2.</t>
  </si>
  <si>
    <t>Obavezni zdrav.pregledi</t>
  </si>
  <si>
    <t>Labaratorijske usluge</t>
  </si>
  <si>
    <t>13.1.</t>
  </si>
  <si>
    <t>13.2.</t>
  </si>
  <si>
    <t>geodetske-katastarske usluge</t>
  </si>
  <si>
    <t>15.1.</t>
  </si>
  <si>
    <t>15.2.</t>
  </si>
  <si>
    <t>15.3.</t>
  </si>
  <si>
    <t>Ostale  usluge</t>
  </si>
  <si>
    <t>Graf. I tiskar.usl.kopir.i uveziv.</t>
  </si>
  <si>
    <t>Usluge čišćenja, pranja i slično</t>
  </si>
  <si>
    <t>15.4.</t>
  </si>
  <si>
    <t>Uredska oprema i namještaj</t>
  </si>
  <si>
    <t>Namještaj</t>
  </si>
  <si>
    <t>Registratori i ostal.uredske potrepštine</t>
  </si>
  <si>
    <t>Predsjednica Školskog odbora:</t>
  </si>
  <si>
    <t>Pristojbe i naknade</t>
  </si>
  <si>
    <t>23.</t>
  </si>
  <si>
    <t>23.1.</t>
  </si>
  <si>
    <t>23.2.</t>
  </si>
  <si>
    <t>24.</t>
  </si>
  <si>
    <t>Rent-a-car i taxi</t>
  </si>
  <si>
    <t>Zakupnine i najamnine</t>
  </si>
  <si>
    <t>Javnobilježničke naknade</t>
  </si>
  <si>
    <t>Sudske pristojbe</t>
  </si>
  <si>
    <t>Ostale pristojbe i naknade</t>
  </si>
  <si>
    <t>Novč.nak.zbog nezap.inval.</t>
  </si>
  <si>
    <t>Oprema za održavanje i zaštitu</t>
  </si>
  <si>
    <t>oprem.za zašt.i održ.-video nadzor</t>
  </si>
  <si>
    <t>Financijski plan za 2021</t>
  </si>
  <si>
    <t>Lijekovi</t>
  </si>
  <si>
    <t>3.10.</t>
  </si>
  <si>
    <t xml:space="preserve">PLAN NABAVE OSNOVNE ŠKOLE BILJE ZA 2022. GODINU </t>
  </si>
  <si>
    <t>KLASA: 406-01/21-03/05</t>
  </si>
  <si>
    <t>URBROJ: 2100-12/21-01</t>
  </si>
  <si>
    <t>18.10.2021.</t>
  </si>
  <si>
    <t>Renata Lazar</t>
  </si>
  <si>
    <t>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</si>
</sst>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00"/>
    <numFmt numFmtId="167" formatCode="#,##0.00\ _k_n"/>
    <numFmt numFmtId="168" formatCode="0.0"/>
    <numFmt numFmtId="169" formatCode="[$-41A]d\.\ mmmm\ yyyy\.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7" fontId="0" fillId="0" borderId="12" xfId="0" applyNumberFormat="1" applyBorder="1" applyAlignment="1">
      <alignment horizontal="right"/>
    </xf>
    <xf numFmtId="7" fontId="1" fillId="0" borderId="12" xfId="0" applyNumberFormat="1" applyFont="1" applyBorder="1" applyAlignment="1">
      <alignment horizontal="right"/>
    </xf>
    <xf numFmtId="7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7" fontId="0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7" fontId="0" fillId="0" borderId="15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7" fontId="0" fillId="0" borderId="15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/>
    </xf>
    <xf numFmtId="7" fontId="3" fillId="0" borderId="0" xfId="0" applyNumberFormat="1" applyFont="1" applyBorder="1" applyAlignment="1">
      <alignment horizontal="right"/>
    </xf>
    <xf numFmtId="7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1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7" fontId="0" fillId="0" borderId="21" xfId="0" applyNumberFormat="1" applyFont="1" applyBorder="1" applyAlignment="1">
      <alignment horizontal="left"/>
    </xf>
    <xf numFmtId="7" fontId="0" fillId="0" borderId="17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7" fontId="24" fillId="0" borderId="0" xfId="0" applyNumberFormat="1" applyFont="1" applyAlignment="1">
      <alignment/>
    </xf>
    <xf numFmtId="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67" fontId="23" fillId="0" borderId="0" xfId="0" applyNumberFormat="1" applyFont="1" applyBorder="1" applyAlignment="1">
      <alignment/>
    </xf>
    <xf numFmtId="0" fontId="24" fillId="0" borderId="22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 wrapText="1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/>
    </xf>
    <xf numFmtId="167" fontId="24" fillId="0" borderId="23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wrapText="1"/>
    </xf>
    <xf numFmtId="0" fontId="24" fillId="0" borderId="25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167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0" fontId="24" fillId="0" borderId="12" xfId="0" applyNumberFormat="1" applyFont="1" applyBorder="1" applyAlignment="1">
      <alignment horizontal="center" wrapText="1"/>
    </xf>
    <xf numFmtId="3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7" fontId="24" fillId="0" borderId="26" xfId="0" applyNumberFormat="1" applyFont="1" applyBorder="1" applyAlignment="1">
      <alignment/>
    </xf>
    <xf numFmtId="0" fontId="23" fillId="0" borderId="12" xfId="0" applyFont="1" applyBorder="1" applyAlignment="1">
      <alignment/>
    </xf>
    <xf numFmtId="7" fontId="23" fillId="0" borderId="26" xfId="0" applyNumberFormat="1" applyFont="1" applyBorder="1" applyAlignment="1">
      <alignment horizontal="right"/>
    </xf>
    <xf numFmtId="0" fontId="23" fillId="0" borderId="25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167" fontId="23" fillId="0" borderId="12" xfId="0" applyNumberFormat="1" applyFont="1" applyBorder="1" applyAlignment="1">
      <alignment horizontal="right"/>
    </xf>
    <xf numFmtId="7" fontId="24" fillId="0" borderId="26" xfId="0" applyNumberFormat="1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167" fontId="24" fillId="0" borderId="12" xfId="0" applyNumberFormat="1" applyFont="1" applyBorder="1" applyAlignment="1">
      <alignment horizontal="right"/>
    </xf>
    <xf numFmtId="16" fontId="24" fillId="0" borderId="25" xfId="0" applyNumberFormat="1" applyFont="1" applyBorder="1" applyAlignment="1">
      <alignment horizontal="center"/>
    </xf>
    <xf numFmtId="167" fontId="24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/>
    </xf>
    <xf numFmtId="16" fontId="23" fillId="0" borderId="25" xfId="0" applyNumberFormat="1" applyFont="1" applyBorder="1" applyAlignment="1">
      <alignment horizontal="center"/>
    </xf>
    <xf numFmtId="0" fontId="23" fillId="0" borderId="12" xfId="0" applyFont="1" applyFill="1" applyBorder="1" applyAlignment="1">
      <alignment/>
    </xf>
    <xf numFmtId="167" fontId="23" fillId="0" borderId="12" xfId="0" applyNumberFormat="1" applyFont="1" applyBorder="1" applyAlignment="1">
      <alignment/>
    </xf>
    <xf numFmtId="0" fontId="24" fillId="0" borderId="12" xfId="0" applyFont="1" applyFill="1" applyBorder="1" applyAlignment="1">
      <alignment/>
    </xf>
    <xf numFmtId="16" fontId="23" fillId="0" borderId="25" xfId="0" applyNumberFormat="1" applyFont="1" applyBorder="1" applyAlignment="1">
      <alignment/>
    </xf>
    <xf numFmtId="0" fontId="23" fillId="0" borderId="12" xfId="0" applyNumberFormat="1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5" xfId="0" applyNumberFormat="1" applyFont="1" applyBorder="1" applyAlignment="1">
      <alignment/>
    </xf>
    <xf numFmtId="2" fontId="24" fillId="0" borderId="25" xfId="0" applyNumberFormat="1" applyFont="1" applyBorder="1" applyAlignment="1">
      <alignment/>
    </xf>
    <xf numFmtId="0" fontId="24" fillId="0" borderId="12" xfId="0" applyNumberFormat="1" applyFont="1" applyFill="1" applyBorder="1" applyAlignment="1">
      <alignment horizontal="center"/>
    </xf>
    <xf numFmtId="167" fontId="24" fillId="0" borderId="12" xfId="0" applyNumberFormat="1" applyFont="1" applyBorder="1" applyAlignment="1">
      <alignment/>
    </xf>
    <xf numFmtId="0" fontId="24" fillId="0" borderId="26" xfId="0" applyFont="1" applyBorder="1" applyAlignment="1">
      <alignment/>
    </xf>
    <xf numFmtId="0" fontId="23" fillId="0" borderId="12" xfId="0" applyNumberFormat="1" applyFont="1" applyFill="1" applyBorder="1" applyAlignment="1">
      <alignment horizont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25" xfId="0" applyNumberFormat="1" applyFont="1" applyBorder="1" applyAlignment="1">
      <alignment/>
    </xf>
    <xf numFmtId="0" fontId="24" fillId="0" borderId="12" xfId="0" applyNumberFormat="1" applyFont="1" applyBorder="1" applyAlignment="1">
      <alignment/>
    </xf>
    <xf numFmtId="0" fontId="23" fillId="0" borderId="27" xfId="0" applyNumberFormat="1" applyFont="1" applyBorder="1" applyAlignment="1">
      <alignment/>
    </xf>
    <xf numFmtId="0" fontId="23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167" fontId="23" fillId="0" borderId="13" xfId="0" applyNumberFormat="1" applyFont="1" applyBorder="1" applyAlignment="1">
      <alignment/>
    </xf>
    <xf numFmtId="0" fontId="24" fillId="0" borderId="28" xfId="0" applyNumberFormat="1" applyFont="1" applyBorder="1" applyAlignment="1">
      <alignment/>
    </xf>
    <xf numFmtId="0" fontId="24" fillId="0" borderId="29" xfId="0" applyNumberFormat="1" applyFont="1" applyBorder="1" applyAlignment="1">
      <alignment/>
    </xf>
    <xf numFmtId="0" fontId="24" fillId="0" borderId="29" xfId="0" applyFont="1" applyBorder="1" applyAlignment="1">
      <alignment/>
    </xf>
    <xf numFmtId="167" fontId="24" fillId="0" borderId="29" xfId="0" applyNumberFormat="1" applyFont="1" applyBorder="1" applyAlignment="1">
      <alignment/>
    </xf>
    <xf numFmtId="0" fontId="23" fillId="0" borderId="0" xfId="0" applyNumberFormat="1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view="pageBreakPreview" zoomScaleSheetLayoutView="100" zoomScalePageLayoutView="0" workbookViewId="0" topLeftCell="A99">
      <selection activeCell="G115" sqref="G115"/>
    </sheetView>
  </sheetViews>
  <sheetFormatPr defaultColWidth="9.140625" defaultRowHeight="12.75"/>
  <cols>
    <col min="1" max="1" width="7.7109375" style="52" customWidth="1"/>
    <col min="2" max="2" width="10.7109375" style="52" customWidth="1"/>
    <col min="3" max="3" width="10.421875" style="52" customWidth="1"/>
    <col min="4" max="4" width="44.28125" style="51" customWidth="1"/>
    <col min="5" max="5" width="0.13671875" style="51" hidden="1" customWidth="1"/>
    <col min="6" max="6" width="15.28125" style="54" customWidth="1"/>
    <col min="7" max="7" width="16.140625" style="54" customWidth="1"/>
    <col min="8" max="8" width="15.421875" style="51" customWidth="1"/>
    <col min="9" max="10" width="14.28125" style="51" customWidth="1"/>
    <col min="11" max="16384" width="9.140625" style="51" customWidth="1"/>
  </cols>
  <sheetData>
    <row r="1" spans="1:10" ht="12.75" customHeight="1" hidden="1">
      <c r="A1" s="71"/>
      <c r="B1" s="71"/>
      <c r="C1" s="71"/>
      <c r="D1" s="71"/>
      <c r="E1" s="71"/>
      <c r="F1" s="71"/>
      <c r="G1" s="71"/>
      <c r="H1" s="71"/>
      <c r="I1" s="50"/>
      <c r="J1" s="50"/>
    </row>
    <row r="2" spans="1:10" ht="4.5" customHeight="1">
      <c r="A2" s="71"/>
      <c r="B2" s="71"/>
      <c r="C2" s="71"/>
      <c r="D2" s="71"/>
      <c r="E2" s="71"/>
      <c r="F2" s="71"/>
      <c r="G2" s="71"/>
      <c r="H2" s="71"/>
      <c r="I2" s="50"/>
      <c r="J2" s="50"/>
    </row>
    <row r="3" spans="1:10" ht="2.25" customHeight="1">
      <c r="A3" s="71"/>
      <c r="B3" s="71"/>
      <c r="C3" s="71"/>
      <c r="D3" s="71"/>
      <c r="E3" s="71"/>
      <c r="F3" s="71"/>
      <c r="G3" s="71"/>
      <c r="H3" s="71"/>
      <c r="I3" s="50"/>
      <c r="J3" s="50"/>
    </row>
    <row r="4" spans="1:10" ht="18" hidden="1">
      <c r="A4" s="71"/>
      <c r="B4" s="71"/>
      <c r="C4" s="71"/>
      <c r="D4" s="71"/>
      <c r="E4" s="71"/>
      <c r="F4" s="71"/>
      <c r="G4" s="71"/>
      <c r="H4" s="71"/>
      <c r="I4" s="50"/>
      <c r="J4" s="50"/>
    </row>
    <row r="5" spans="1:10" ht="18" hidden="1">
      <c r="A5" s="71"/>
      <c r="B5" s="71"/>
      <c r="C5" s="71"/>
      <c r="D5" s="71"/>
      <c r="E5" s="71"/>
      <c r="F5" s="71"/>
      <c r="G5" s="71"/>
      <c r="H5" s="71"/>
      <c r="I5" s="50"/>
      <c r="J5" s="50"/>
    </row>
    <row r="6" spans="1:10" ht="18">
      <c r="A6" s="78"/>
      <c r="B6" s="79" t="s">
        <v>213</v>
      </c>
      <c r="C6" s="79"/>
      <c r="D6" s="80"/>
      <c r="E6" s="80"/>
      <c r="F6" s="81"/>
      <c r="G6" s="81"/>
      <c r="H6" s="80"/>
      <c r="I6" s="53"/>
      <c r="J6" s="53"/>
    </row>
    <row r="7" spans="1:8" s="56" customFormat="1" ht="18.75" thickBot="1">
      <c r="A7" s="82"/>
      <c r="B7" s="82"/>
      <c r="C7" s="82"/>
      <c r="D7" s="83"/>
      <c r="E7" s="83"/>
      <c r="F7" s="84"/>
      <c r="G7" s="84"/>
      <c r="H7" s="83"/>
    </row>
    <row r="8" spans="1:10" s="56" customFormat="1" ht="18.75" thickTop="1">
      <c r="A8" s="85" t="s">
        <v>1</v>
      </c>
      <c r="B8" s="86" t="s">
        <v>45</v>
      </c>
      <c r="C8" s="86" t="s">
        <v>210</v>
      </c>
      <c r="D8" s="87" t="s">
        <v>0</v>
      </c>
      <c r="E8" s="88"/>
      <c r="F8" s="89" t="s">
        <v>129</v>
      </c>
      <c r="G8" s="89" t="s">
        <v>128</v>
      </c>
      <c r="H8" s="90" t="s">
        <v>44</v>
      </c>
      <c r="I8" s="67"/>
      <c r="J8" s="67"/>
    </row>
    <row r="9" spans="1:10" s="56" customFormat="1" ht="38.25" customHeight="1">
      <c r="A9" s="91" t="s">
        <v>2</v>
      </c>
      <c r="B9" s="92"/>
      <c r="C9" s="93"/>
      <c r="D9" s="94"/>
      <c r="E9" s="95"/>
      <c r="F9" s="96"/>
      <c r="G9" s="97"/>
      <c r="H9" s="98"/>
      <c r="I9" s="55"/>
      <c r="J9" s="55"/>
    </row>
    <row r="10" spans="1:10" s="56" customFormat="1" ht="19.5" customHeight="1">
      <c r="A10" s="91"/>
      <c r="B10" s="99">
        <v>32</v>
      </c>
      <c r="C10" s="100"/>
      <c r="D10" s="101" t="s">
        <v>46</v>
      </c>
      <c r="E10" s="95"/>
      <c r="F10" s="102">
        <f>F10-(F10*18.699187%)</f>
        <v>0</v>
      </c>
      <c r="G10" s="102"/>
      <c r="H10" s="103"/>
      <c r="I10" s="55"/>
      <c r="J10" s="55"/>
    </row>
    <row r="11" spans="1:10" s="56" customFormat="1" ht="18">
      <c r="A11" s="91"/>
      <c r="B11" s="104">
        <v>321</v>
      </c>
      <c r="C11" s="100"/>
      <c r="D11" s="95" t="s">
        <v>47</v>
      </c>
      <c r="E11" s="95"/>
      <c r="F11" s="102">
        <v>0</v>
      </c>
      <c r="G11" s="102">
        <f>F11-(F11*20%)</f>
        <v>0</v>
      </c>
      <c r="H11" s="105"/>
      <c r="I11" s="58"/>
      <c r="J11" s="58"/>
    </row>
    <row r="12" spans="1:10" s="56" customFormat="1" ht="18">
      <c r="A12" s="91" t="s">
        <v>3</v>
      </c>
      <c r="B12" s="104">
        <v>3213</v>
      </c>
      <c r="C12" s="100">
        <f>SUM(C13:C14)</f>
        <v>6750</v>
      </c>
      <c r="D12" s="95" t="s">
        <v>48</v>
      </c>
      <c r="E12" s="106"/>
      <c r="F12" s="102"/>
      <c r="G12" s="102">
        <f aca="true" t="shared" si="0" ref="G12:G88">F12-(F12*20%)</f>
        <v>0</v>
      </c>
      <c r="H12" s="107" t="s">
        <v>170</v>
      </c>
      <c r="I12" s="59"/>
      <c r="J12" s="59"/>
    </row>
    <row r="13" spans="1:10" s="56" customFormat="1" ht="18">
      <c r="A13" s="108" t="s">
        <v>4</v>
      </c>
      <c r="B13" s="109">
        <v>32131</v>
      </c>
      <c r="C13" s="110">
        <v>4100</v>
      </c>
      <c r="D13" s="106" t="s">
        <v>49</v>
      </c>
      <c r="E13" s="106"/>
      <c r="F13" s="102">
        <v>4100</v>
      </c>
      <c r="G13" s="102">
        <f t="shared" si="0"/>
        <v>3280</v>
      </c>
      <c r="H13" s="107"/>
      <c r="I13" s="59"/>
      <c r="J13" s="59"/>
    </row>
    <row r="14" spans="1:10" s="56" customFormat="1" ht="18">
      <c r="A14" s="108"/>
      <c r="B14" s="109">
        <v>32132</v>
      </c>
      <c r="C14" s="110">
        <v>2650</v>
      </c>
      <c r="D14" s="106" t="s">
        <v>151</v>
      </c>
      <c r="E14" s="106"/>
      <c r="F14" s="102">
        <v>2650</v>
      </c>
      <c r="G14" s="102">
        <f t="shared" si="0"/>
        <v>2120</v>
      </c>
      <c r="H14" s="107"/>
      <c r="I14" s="59"/>
      <c r="J14" s="59"/>
    </row>
    <row r="15" spans="1:10" s="56" customFormat="1" ht="18">
      <c r="A15" s="108"/>
      <c r="B15" s="104">
        <v>322</v>
      </c>
      <c r="C15" s="104"/>
      <c r="D15" s="95" t="s">
        <v>50</v>
      </c>
      <c r="E15" s="106"/>
      <c r="F15" s="111"/>
      <c r="G15" s="102">
        <f t="shared" si="0"/>
        <v>0</v>
      </c>
      <c r="H15" s="112"/>
      <c r="I15" s="60"/>
      <c r="J15" s="60"/>
    </row>
    <row r="16" spans="1:10" s="56" customFormat="1" ht="18">
      <c r="A16" s="91" t="s">
        <v>5</v>
      </c>
      <c r="B16" s="104">
        <v>3221</v>
      </c>
      <c r="C16" s="100">
        <v>0</v>
      </c>
      <c r="D16" s="95" t="s">
        <v>51</v>
      </c>
      <c r="E16" s="106"/>
      <c r="F16" s="111"/>
      <c r="G16" s="102">
        <f t="shared" si="0"/>
        <v>0</v>
      </c>
      <c r="H16" s="107"/>
      <c r="I16" s="59"/>
      <c r="J16" s="59"/>
    </row>
    <row r="17" spans="1:10" s="56" customFormat="1" ht="18">
      <c r="A17" s="108" t="s">
        <v>6</v>
      </c>
      <c r="B17" s="109">
        <v>32211</v>
      </c>
      <c r="C17" s="110">
        <v>9542</v>
      </c>
      <c r="D17" s="106" t="s">
        <v>52</v>
      </c>
      <c r="E17" s="106"/>
      <c r="F17" s="111">
        <v>9542</v>
      </c>
      <c r="G17" s="102">
        <f t="shared" si="0"/>
        <v>7633.6</v>
      </c>
      <c r="H17" s="113" t="s">
        <v>170</v>
      </c>
      <c r="I17" s="61"/>
      <c r="J17" s="61"/>
    </row>
    <row r="18" spans="1:10" s="56" customFormat="1" ht="18">
      <c r="A18" s="108" t="s">
        <v>10</v>
      </c>
      <c r="B18" s="109"/>
      <c r="C18" s="109"/>
      <c r="D18" s="106" t="s">
        <v>53</v>
      </c>
      <c r="E18" s="106"/>
      <c r="F18" s="111">
        <v>0</v>
      </c>
      <c r="G18" s="102">
        <f t="shared" si="0"/>
        <v>0</v>
      </c>
      <c r="H18" s="113" t="s">
        <v>170</v>
      </c>
      <c r="I18" s="59"/>
      <c r="J18" s="59"/>
    </row>
    <row r="19" spans="1:10" s="56" customFormat="1" ht="18">
      <c r="A19" s="108" t="s">
        <v>12</v>
      </c>
      <c r="B19" s="109"/>
      <c r="C19" s="109"/>
      <c r="D19" s="106" t="s">
        <v>54</v>
      </c>
      <c r="E19" s="106"/>
      <c r="F19" s="111">
        <v>0</v>
      </c>
      <c r="G19" s="102">
        <f t="shared" si="0"/>
        <v>0</v>
      </c>
      <c r="H19" s="113" t="s">
        <v>170</v>
      </c>
      <c r="I19" s="59"/>
      <c r="J19" s="59"/>
    </row>
    <row r="20" spans="1:10" s="56" customFormat="1" ht="18">
      <c r="A20" s="108" t="s">
        <v>13</v>
      </c>
      <c r="B20" s="109"/>
      <c r="C20" s="109"/>
      <c r="D20" s="106" t="s">
        <v>195</v>
      </c>
      <c r="E20" s="106"/>
      <c r="F20" s="111">
        <v>0</v>
      </c>
      <c r="G20" s="102">
        <f t="shared" si="0"/>
        <v>0</v>
      </c>
      <c r="H20" s="113" t="s">
        <v>170</v>
      </c>
      <c r="I20" s="59"/>
      <c r="J20" s="59"/>
    </row>
    <row r="21" spans="1:10" s="56" customFormat="1" ht="18">
      <c r="A21" s="108" t="s">
        <v>171</v>
      </c>
      <c r="B21" s="109"/>
      <c r="C21" s="109"/>
      <c r="D21" s="106" t="s">
        <v>69</v>
      </c>
      <c r="E21" s="106"/>
      <c r="F21" s="111">
        <v>10000</v>
      </c>
      <c r="G21" s="102">
        <f t="shared" si="0"/>
        <v>8000</v>
      </c>
      <c r="H21" s="113" t="s">
        <v>170</v>
      </c>
      <c r="I21" s="59"/>
      <c r="J21" s="59"/>
    </row>
    <row r="22" spans="1:10" s="57" customFormat="1" ht="18">
      <c r="A22" s="91" t="s">
        <v>7</v>
      </c>
      <c r="B22" s="104">
        <v>32212</v>
      </c>
      <c r="C22" s="100">
        <v>4302</v>
      </c>
      <c r="D22" s="95" t="s">
        <v>55</v>
      </c>
      <c r="E22" s="95"/>
      <c r="F22" s="114">
        <v>4302</v>
      </c>
      <c r="G22" s="102">
        <f t="shared" si="0"/>
        <v>3441.6</v>
      </c>
      <c r="H22" s="113" t="s">
        <v>170</v>
      </c>
      <c r="I22" s="60"/>
      <c r="J22" s="60"/>
    </row>
    <row r="23" spans="1:10" s="57" customFormat="1" ht="18">
      <c r="A23" s="91" t="s">
        <v>8</v>
      </c>
      <c r="B23" s="104">
        <v>32214</v>
      </c>
      <c r="C23" s="100">
        <v>25700</v>
      </c>
      <c r="D23" s="95" t="s">
        <v>56</v>
      </c>
      <c r="E23" s="95"/>
      <c r="F23" s="114"/>
      <c r="G23" s="102">
        <f t="shared" si="0"/>
        <v>0</v>
      </c>
      <c r="H23" s="112"/>
      <c r="I23" s="60"/>
      <c r="J23" s="60"/>
    </row>
    <row r="24" spans="1:10" s="56" customFormat="1" ht="18">
      <c r="A24" s="108" t="s">
        <v>11</v>
      </c>
      <c r="B24" s="109"/>
      <c r="C24" s="109"/>
      <c r="D24" s="106" t="s">
        <v>57</v>
      </c>
      <c r="E24" s="106"/>
      <c r="F24" s="111">
        <v>5700</v>
      </c>
      <c r="G24" s="102">
        <f t="shared" si="0"/>
        <v>4560</v>
      </c>
      <c r="H24" s="107" t="s">
        <v>170</v>
      </c>
      <c r="I24" s="59"/>
      <c r="J24" s="59"/>
    </row>
    <row r="25" spans="1:10" s="56" customFormat="1" ht="18">
      <c r="A25" s="108" t="s">
        <v>14</v>
      </c>
      <c r="B25" s="109"/>
      <c r="C25" s="109"/>
      <c r="D25" s="106" t="s">
        <v>58</v>
      </c>
      <c r="E25" s="106"/>
      <c r="F25" s="111">
        <v>10000</v>
      </c>
      <c r="G25" s="102">
        <f t="shared" si="0"/>
        <v>8000</v>
      </c>
      <c r="H25" s="107" t="s">
        <v>170</v>
      </c>
      <c r="I25" s="59"/>
      <c r="J25" s="59"/>
    </row>
    <row r="26" spans="1:10" s="56" customFormat="1" ht="18">
      <c r="A26" s="108" t="s">
        <v>15</v>
      </c>
      <c r="B26" s="109"/>
      <c r="C26" s="109"/>
      <c r="D26" s="106" t="s">
        <v>59</v>
      </c>
      <c r="E26" s="106"/>
      <c r="F26" s="111">
        <v>10000</v>
      </c>
      <c r="G26" s="102">
        <f t="shared" si="0"/>
        <v>8000</v>
      </c>
      <c r="H26" s="107" t="s">
        <v>170</v>
      </c>
      <c r="I26" s="59"/>
      <c r="J26" s="59"/>
    </row>
    <row r="27" spans="1:10" s="56" customFormat="1" ht="18">
      <c r="A27" s="108"/>
      <c r="B27" s="109"/>
      <c r="C27" s="109"/>
      <c r="D27" s="106"/>
      <c r="E27" s="106"/>
      <c r="F27" s="111">
        <v>0</v>
      </c>
      <c r="G27" s="102">
        <f t="shared" si="0"/>
        <v>0</v>
      </c>
      <c r="H27" s="107"/>
      <c r="I27" s="59"/>
      <c r="J27" s="59"/>
    </row>
    <row r="28" spans="1:10" s="57" customFormat="1" ht="18">
      <c r="A28" s="115" t="s">
        <v>60</v>
      </c>
      <c r="B28" s="104">
        <v>32216</v>
      </c>
      <c r="C28" s="100">
        <v>21668</v>
      </c>
      <c r="D28" s="95" t="s">
        <v>61</v>
      </c>
      <c r="E28" s="95"/>
      <c r="F28" s="114">
        <v>21668</v>
      </c>
      <c r="G28" s="102">
        <f t="shared" si="0"/>
        <v>17334.4</v>
      </c>
      <c r="H28" s="112" t="s">
        <v>170</v>
      </c>
      <c r="I28" s="60"/>
      <c r="J28" s="60"/>
    </row>
    <row r="29" spans="1:10" s="56" customFormat="1" ht="18">
      <c r="A29" s="91" t="s">
        <v>62</v>
      </c>
      <c r="B29" s="104">
        <v>32219</v>
      </c>
      <c r="C29" s="100">
        <v>189</v>
      </c>
      <c r="D29" s="95" t="s">
        <v>110</v>
      </c>
      <c r="E29" s="95"/>
      <c r="F29" s="114">
        <v>1189</v>
      </c>
      <c r="G29" s="116">
        <f t="shared" si="0"/>
        <v>951.2</v>
      </c>
      <c r="H29" s="112" t="s">
        <v>170</v>
      </c>
      <c r="I29" s="59"/>
      <c r="J29" s="59"/>
    </row>
    <row r="30" spans="1:10" s="56" customFormat="1" ht="18">
      <c r="A30" s="108" t="s">
        <v>68</v>
      </c>
      <c r="B30" s="109"/>
      <c r="C30" s="110"/>
      <c r="D30" s="106"/>
      <c r="E30" s="106"/>
      <c r="F30" s="111">
        <v>0</v>
      </c>
      <c r="G30" s="102">
        <f t="shared" si="0"/>
        <v>0</v>
      </c>
      <c r="H30" s="107" t="s">
        <v>170</v>
      </c>
      <c r="I30" s="59"/>
      <c r="J30" s="59"/>
    </row>
    <row r="31" spans="1:10" s="57" customFormat="1" ht="18">
      <c r="A31" s="91" t="s">
        <v>16</v>
      </c>
      <c r="B31" s="104">
        <v>3222</v>
      </c>
      <c r="C31" s="100">
        <v>253195</v>
      </c>
      <c r="D31" s="95" t="s">
        <v>63</v>
      </c>
      <c r="E31" s="95"/>
      <c r="F31" s="114"/>
      <c r="G31" s="102">
        <f t="shared" si="0"/>
        <v>0</v>
      </c>
      <c r="H31" s="112"/>
      <c r="I31" s="60"/>
      <c r="J31" s="60"/>
    </row>
    <row r="32" spans="1:10" s="56" customFormat="1" ht="18">
      <c r="A32" s="108" t="s">
        <v>17</v>
      </c>
      <c r="B32" s="109">
        <v>32224</v>
      </c>
      <c r="C32" s="110"/>
      <c r="D32" s="106" t="s">
        <v>64</v>
      </c>
      <c r="E32" s="106"/>
      <c r="F32" s="111">
        <f>SUM(F35,F39,F40,F41,F42,F46,F47)</f>
        <v>253195</v>
      </c>
      <c r="G32" s="102">
        <f t="shared" si="0"/>
        <v>202556</v>
      </c>
      <c r="H32" s="107"/>
      <c r="I32" s="59"/>
      <c r="J32" s="59"/>
    </row>
    <row r="33" spans="1:10" s="56" customFormat="1" ht="18">
      <c r="A33" s="108"/>
      <c r="B33" s="109"/>
      <c r="C33" s="110"/>
      <c r="D33" s="117" t="s">
        <v>130</v>
      </c>
      <c r="E33" s="106"/>
      <c r="F33" s="111">
        <v>20000</v>
      </c>
      <c r="G33" s="102">
        <f>F33-(F33*4.76%)</f>
        <v>19048</v>
      </c>
      <c r="H33" s="107"/>
      <c r="I33" s="59"/>
      <c r="J33" s="59"/>
    </row>
    <row r="34" spans="1:10" s="56" customFormat="1" ht="18">
      <c r="A34" s="108"/>
      <c r="B34" s="109"/>
      <c r="C34" s="110"/>
      <c r="D34" s="117" t="s">
        <v>131</v>
      </c>
      <c r="E34" s="106"/>
      <c r="F34" s="111">
        <v>20195</v>
      </c>
      <c r="G34" s="102">
        <f t="shared" si="0"/>
        <v>16156</v>
      </c>
      <c r="H34" s="107"/>
      <c r="I34" s="59"/>
      <c r="J34" s="59"/>
    </row>
    <row r="35" spans="1:10" s="56" customFormat="1" ht="18">
      <c r="A35" s="108" t="s">
        <v>18</v>
      </c>
      <c r="B35" s="109"/>
      <c r="C35" s="109"/>
      <c r="D35" s="106" t="s">
        <v>65</v>
      </c>
      <c r="E35" s="106"/>
      <c r="F35" s="114">
        <f>SUM(F33:F34)</f>
        <v>40195</v>
      </c>
      <c r="G35" s="116">
        <f t="shared" si="0"/>
        <v>32156</v>
      </c>
      <c r="H35" s="107" t="s">
        <v>170</v>
      </c>
      <c r="I35" s="59"/>
      <c r="J35" s="59"/>
    </row>
    <row r="36" spans="1:10" s="56" customFormat="1" ht="18">
      <c r="A36" s="108" t="s">
        <v>19</v>
      </c>
      <c r="B36" s="109"/>
      <c r="C36" s="109"/>
      <c r="D36" s="106" t="s">
        <v>120</v>
      </c>
      <c r="E36" s="106"/>
      <c r="F36" s="111">
        <v>25000</v>
      </c>
      <c r="G36" s="102">
        <f t="shared" si="0"/>
        <v>20000</v>
      </c>
      <c r="H36" s="107" t="s">
        <v>170</v>
      </c>
      <c r="I36" s="59"/>
      <c r="J36" s="59"/>
    </row>
    <row r="37" spans="1:10" s="56" customFormat="1" ht="18">
      <c r="A37" s="108"/>
      <c r="B37" s="109"/>
      <c r="C37" s="109"/>
      <c r="D37" s="117" t="s">
        <v>132</v>
      </c>
      <c r="E37" s="106"/>
      <c r="F37" s="111">
        <v>15000</v>
      </c>
      <c r="G37" s="102">
        <f>F37-(F37*4.76%)</f>
        <v>14286</v>
      </c>
      <c r="H37" s="107" t="s">
        <v>170</v>
      </c>
      <c r="I37" s="59"/>
      <c r="J37" s="59"/>
    </row>
    <row r="38" spans="1:10" s="56" customFormat="1" ht="18">
      <c r="A38" s="108"/>
      <c r="B38" s="109"/>
      <c r="C38" s="109"/>
      <c r="D38" s="117" t="s">
        <v>133</v>
      </c>
      <c r="E38" s="106"/>
      <c r="F38" s="111">
        <v>20000</v>
      </c>
      <c r="G38" s="102">
        <f t="shared" si="0"/>
        <v>16000</v>
      </c>
      <c r="H38" s="107" t="s">
        <v>170</v>
      </c>
      <c r="I38" s="59"/>
      <c r="J38" s="59"/>
    </row>
    <row r="39" spans="1:10" s="56" customFormat="1" ht="18">
      <c r="A39" s="108"/>
      <c r="B39" s="109"/>
      <c r="C39" s="109"/>
      <c r="D39" s="117"/>
      <c r="E39" s="106"/>
      <c r="F39" s="114">
        <f>SUM(F36:F38)</f>
        <v>60000</v>
      </c>
      <c r="G39" s="116">
        <f t="shared" si="0"/>
        <v>48000</v>
      </c>
      <c r="H39" s="107"/>
      <c r="I39" s="59"/>
      <c r="J39" s="59"/>
    </row>
    <row r="40" spans="1:10" s="56" customFormat="1" ht="18">
      <c r="A40" s="108" t="s">
        <v>20</v>
      </c>
      <c r="B40" s="109"/>
      <c r="C40" s="109"/>
      <c r="D40" s="106" t="s">
        <v>66</v>
      </c>
      <c r="E40" s="106"/>
      <c r="F40" s="111">
        <v>22000</v>
      </c>
      <c r="G40" s="102">
        <f t="shared" si="0"/>
        <v>17600</v>
      </c>
      <c r="H40" s="107" t="s">
        <v>170</v>
      </c>
      <c r="I40" s="59"/>
      <c r="J40" s="59"/>
    </row>
    <row r="41" spans="1:10" s="56" customFormat="1" ht="18">
      <c r="A41" s="108" t="s">
        <v>24</v>
      </c>
      <c r="B41" s="109"/>
      <c r="C41" s="109"/>
      <c r="D41" s="106" t="s">
        <v>67</v>
      </c>
      <c r="E41" s="106"/>
      <c r="F41" s="111">
        <v>25000</v>
      </c>
      <c r="G41" s="102">
        <f t="shared" si="0"/>
        <v>20000</v>
      </c>
      <c r="H41" s="107" t="s">
        <v>170</v>
      </c>
      <c r="I41" s="59"/>
      <c r="J41" s="59"/>
    </row>
    <row r="42" spans="1:10" s="56" customFormat="1" ht="18">
      <c r="A42" s="108" t="s">
        <v>25</v>
      </c>
      <c r="B42" s="109"/>
      <c r="C42" s="109"/>
      <c r="D42" s="106" t="s">
        <v>118</v>
      </c>
      <c r="E42" s="106"/>
      <c r="F42" s="114">
        <v>30000</v>
      </c>
      <c r="G42" s="102">
        <f t="shared" si="0"/>
        <v>24000</v>
      </c>
      <c r="H42" s="107" t="s">
        <v>170</v>
      </c>
      <c r="I42" s="59"/>
      <c r="J42" s="59"/>
    </row>
    <row r="43" spans="1:10" s="56" customFormat="1" ht="18">
      <c r="A43" s="118" t="s">
        <v>172</v>
      </c>
      <c r="B43" s="109"/>
      <c r="C43" s="109"/>
      <c r="D43" s="117" t="s">
        <v>134</v>
      </c>
      <c r="E43" s="106"/>
      <c r="F43" s="111">
        <v>20000</v>
      </c>
      <c r="G43" s="102">
        <f t="shared" si="0"/>
        <v>16000</v>
      </c>
      <c r="H43" s="107" t="s">
        <v>170</v>
      </c>
      <c r="I43" s="59"/>
      <c r="J43" s="59"/>
    </row>
    <row r="44" spans="1:10" s="56" customFormat="1" ht="18">
      <c r="A44" s="108" t="s">
        <v>173</v>
      </c>
      <c r="B44" s="109"/>
      <c r="C44" s="109"/>
      <c r="D44" s="117" t="s">
        <v>150</v>
      </c>
      <c r="E44" s="106"/>
      <c r="F44" s="111">
        <v>20000</v>
      </c>
      <c r="G44" s="102">
        <f t="shared" si="0"/>
        <v>16000</v>
      </c>
      <c r="H44" s="107" t="s">
        <v>170</v>
      </c>
      <c r="I44" s="59"/>
      <c r="J44" s="59"/>
    </row>
    <row r="45" spans="1:10" s="56" customFormat="1" ht="18">
      <c r="A45" s="108" t="s">
        <v>174</v>
      </c>
      <c r="B45" s="109"/>
      <c r="C45" s="109"/>
      <c r="D45" s="117" t="s">
        <v>135</v>
      </c>
      <c r="E45" s="106"/>
      <c r="F45" s="111">
        <v>25000</v>
      </c>
      <c r="G45" s="102">
        <f t="shared" si="0"/>
        <v>20000</v>
      </c>
      <c r="H45" s="107" t="s">
        <v>170</v>
      </c>
      <c r="I45" s="59"/>
      <c r="J45" s="59"/>
    </row>
    <row r="46" spans="1:10" s="56" customFormat="1" ht="18">
      <c r="A46" s="108" t="s">
        <v>31</v>
      </c>
      <c r="B46" s="109"/>
      <c r="C46" s="109"/>
      <c r="D46" s="106" t="s">
        <v>119</v>
      </c>
      <c r="E46" s="106"/>
      <c r="F46" s="114">
        <f>SUM(F43:F45)</f>
        <v>65000</v>
      </c>
      <c r="G46" s="102">
        <v>0</v>
      </c>
      <c r="H46" s="107" t="s">
        <v>170</v>
      </c>
      <c r="I46" s="59"/>
      <c r="J46" s="59"/>
    </row>
    <row r="47" spans="1:10" s="56" customFormat="1" ht="18">
      <c r="A47" s="108" t="s">
        <v>32</v>
      </c>
      <c r="B47" s="109"/>
      <c r="C47" s="109"/>
      <c r="D47" s="106" t="s">
        <v>71</v>
      </c>
      <c r="E47" s="106"/>
      <c r="F47" s="111">
        <v>11000</v>
      </c>
      <c r="G47" s="102">
        <f t="shared" si="0"/>
        <v>8800</v>
      </c>
      <c r="H47" s="107" t="s">
        <v>170</v>
      </c>
      <c r="I47" s="59"/>
      <c r="J47" s="59"/>
    </row>
    <row r="48" spans="1:10" s="56" customFormat="1" ht="18">
      <c r="A48" s="108" t="s">
        <v>168</v>
      </c>
      <c r="B48" s="109">
        <v>32226</v>
      </c>
      <c r="C48" s="109"/>
      <c r="D48" s="106" t="s">
        <v>211</v>
      </c>
      <c r="E48" s="106"/>
      <c r="F48" s="111">
        <v>1000</v>
      </c>
      <c r="G48" s="102">
        <f t="shared" si="0"/>
        <v>800</v>
      </c>
      <c r="H48" s="107" t="s">
        <v>170</v>
      </c>
      <c r="I48" s="59"/>
      <c r="J48" s="59"/>
    </row>
    <row r="49" spans="1:10" s="56" customFormat="1" ht="18">
      <c r="A49" s="91" t="s">
        <v>212</v>
      </c>
      <c r="B49" s="104">
        <v>3239</v>
      </c>
      <c r="C49" s="104">
        <v>86666</v>
      </c>
      <c r="D49" s="95" t="s">
        <v>169</v>
      </c>
      <c r="E49" s="95"/>
      <c r="F49" s="114">
        <v>86666</v>
      </c>
      <c r="G49" s="116">
        <f t="shared" si="0"/>
        <v>69332.8</v>
      </c>
      <c r="H49" s="112" t="s">
        <v>170</v>
      </c>
      <c r="I49" s="59"/>
      <c r="J49" s="59"/>
    </row>
    <row r="50" spans="1:10" s="56" customFormat="1" ht="18">
      <c r="A50" s="108"/>
      <c r="B50" s="109">
        <v>32395</v>
      </c>
      <c r="C50" s="109"/>
      <c r="D50" s="106"/>
      <c r="E50" s="106"/>
      <c r="F50" s="111"/>
      <c r="G50" s="102">
        <v>0</v>
      </c>
      <c r="H50" s="107"/>
      <c r="I50" s="59"/>
      <c r="J50" s="59"/>
    </row>
    <row r="51" spans="1:10" s="57" customFormat="1" ht="18">
      <c r="A51" s="91" t="s">
        <v>21</v>
      </c>
      <c r="B51" s="104">
        <v>3223</v>
      </c>
      <c r="C51" s="100">
        <f>SUM(C52:C55)</f>
        <v>170500</v>
      </c>
      <c r="D51" s="95" t="s">
        <v>111</v>
      </c>
      <c r="E51" s="95"/>
      <c r="F51" s="114"/>
      <c r="G51" s="102">
        <f t="shared" si="0"/>
        <v>0</v>
      </c>
      <c r="H51" s="112"/>
      <c r="I51" s="60"/>
      <c r="J51" s="60"/>
    </row>
    <row r="52" spans="1:10" s="56" customFormat="1" ht="18">
      <c r="A52" s="108" t="s">
        <v>22</v>
      </c>
      <c r="B52" s="109">
        <v>32231</v>
      </c>
      <c r="C52" s="110">
        <v>53000</v>
      </c>
      <c r="D52" s="106" t="s">
        <v>70</v>
      </c>
      <c r="E52" s="106"/>
      <c r="F52" s="111">
        <v>53000</v>
      </c>
      <c r="G52" s="102">
        <f t="shared" si="0"/>
        <v>42400</v>
      </c>
      <c r="H52" s="107" t="s">
        <v>114</v>
      </c>
      <c r="I52" s="59"/>
      <c r="J52" s="59"/>
    </row>
    <row r="53" spans="1:10" s="56" customFormat="1" ht="18">
      <c r="A53" s="108" t="s">
        <v>23</v>
      </c>
      <c r="B53" s="109">
        <v>32232</v>
      </c>
      <c r="C53" s="110">
        <v>117000</v>
      </c>
      <c r="D53" s="106" t="s">
        <v>136</v>
      </c>
      <c r="E53" s="106"/>
      <c r="F53" s="111">
        <v>117000</v>
      </c>
      <c r="G53" s="102">
        <f t="shared" si="0"/>
        <v>93600</v>
      </c>
      <c r="H53" s="107" t="s">
        <v>114</v>
      </c>
      <c r="I53" s="59"/>
      <c r="J53" s="59"/>
    </row>
    <row r="54" spans="1:10" s="56" customFormat="1" ht="18">
      <c r="A54" s="108" t="s">
        <v>138</v>
      </c>
      <c r="B54" s="109">
        <v>32234</v>
      </c>
      <c r="C54" s="110">
        <v>500</v>
      </c>
      <c r="D54" s="106" t="s">
        <v>137</v>
      </c>
      <c r="E54" s="106"/>
      <c r="F54" s="111">
        <v>500</v>
      </c>
      <c r="G54" s="102">
        <f t="shared" si="0"/>
        <v>400</v>
      </c>
      <c r="H54" s="107" t="s">
        <v>170</v>
      </c>
      <c r="I54" s="59"/>
      <c r="J54" s="59"/>
    </row>
    <row r="55" spans="1:10" s="56" customFormat="1" ht="18">
      <c r="A55" s="108" t="s">
        <v>139</v>
      </c>
      <c r="B55" s="109">
        <v>0</v>
      </c>
      <c r="C55" s="110">
        <v>0</v>
      </c>
      <c r="D55" s="119"/>
      <c r="E55" s="106"/>
      <c r="F55" s="120">
        <v>0</v>
      </c>
      <c r="G55" s="102">
        <f t="shared" si="0"/>
        <v>0</v>
      </c>
      <c r="H55" s="107"/>
      <c r="I55" s="59"/>
      <c r="J55" s="59"/>
    </row>
    <row r="56" spans="1:11" s="56" customFormat="1" ht="18">
      <c r="A56" s="91" t="s">
        <v>26</v>
      </c>
      <c r="B56" s="104">
        <v>3224</v>
      </c>
      <c r="C56" s="100">
        <f>SUM(C57:C58)</f>
        <v>15951</v>
      </c>
      <c r="D56" s="95" t="s">
        <v>78</v>
      </c>
      <c r="E56" s="106"/>
      <c r="F56" s="111"/>
      <c r="G56" s="102">
        <f t="shared" si="0"/>
        <v>0</v>
      </c>
      <c r="H56" s="107"/>
      <c r="I56" s="59"/>
      <c r="J56" s="59"/>
      <c r="K56" s="55"/>
    </row>
    <row r="57" spans="1:11" s="56" customFormat="1" ht="18">
      <c r="A57" s="108" t="s">
        <v>27</v>
      </c>
      <c r="B57" s="109">
        <v>32241</v>
      </c>
      <c r="C57" s="110">
        <v>8851</v>
      </c>
      <c r="D57" s="106" t="s">
        <v>72</v>
      </c>
      <c r="E57" s="106"/>
      <c r="F57" s="111">
        <v>8851</v>
      </c>
      <c r="G57" s="102">
        <f t="shared" si="0"/>
        <v>7080.8</v>
      </c>
      <c r="H57" s="107" t="s">
        <v>170</v>
      </c>
      <c r="I57" s="59"/>
      <c r="J57" s="59"/>
      <c r="K57" s="55"/>
    </row>
    <row r="58" spans="1:11" ht="18">
      <c r="A58" s="108" t="s">
        <v>28</v>
      </c>
      <c r="B58" s="109">
        <v>32242</v>
      </c>
      <c r="C58" s="110">
        <v>7100</v>
      </c>
      <c r="D58" s="106" t="s">
        <v>73</v>
      </c>
      <c r="E58" s="106"/>
      <c r="F58" s="111">
        <v>7100</v>
      </c>
      <c r="G58" s="102">
        <f t="shared" si="0"/>
        <v>5680</v>
      </c>
      <c r="H58" s="107" t="s">
        <v>170</v>
      </c>
      <c r="I58" s="59"/>
      <c r="J58" s="59"/>
      <c r="K58" s="63"/>
    </row>
    <row r="59" spans="1:11" ht="18">
      <c r="A59" s="108" t="s">
        <v>29</v>
      </c>
      <c r="B59" s="109">
        <v>32244</v>
      </c>
      <c r="C59" s="110"/>
      <c r="D59" s="106" t="s">
        <v>74</v>
      </c>
      <c r="E59" s="106"/>
      <c r="F59" s="111"/>
      <c r="G59" s="102">
        <f t="shared" si="0"/>
        <v>0</v>
      </c>
      <c r="H59" s="107" t="s">
        <v>170</v>
      </c>
      <c r="I59" s="59"/>
      <c r="J59" s="59"/>
      <c r="K59" s="63"/>
    </row>
    <row r="60" spans="1:10" ht="18">
      <c r="A60" s="91" t="s">
        <v>30</v>
      </c>
      <c r="B60" s="104">
        <v>3225</v>
      </c>
      <c r="C60" s="100">
        <v>17058</v>
      </c>
      <c r="D60" s="95" t="s">
        <v>79</v>
      </c>
      <c r="E60" s="106"/>
      <c r="F60" s="111">
        <v>17058</v>
      </c>
      <c r="G60" s="102">
        <f t="shared" si="0"/>
        <v>13646.4</v>
      </c>
      <c r="H60" s="107" t="s">
        <v>170</v>
      </c>
      <c r="I60" s="59"/>
      <c r="J60" s="59"/>
    </row>
    <row r="61" spans="1:10" ht="18">
      <c r="A61" s="91" t="s">
        <v>35</v>
      </c>
      <c r="B61" s="104">
        <v>3227</v>
      </c>
      <c r="C61" s="100">
        <v>4550</v>
      </c>
      <c r="D61" s="95" t="s">
        <v>112</v>
      </c>
      <c r="E61" s="106"/>
      <c r="F61" s="111">
        <v>4550</v>
      </c>
      <c r="G61" s="102">
        <f t="shared" si="0"/>
        <v>3640</v>
      </c>
      <c r="H61" s="107" t="s">
        <v>170</v>
      </c>
      <c r="I61" s="59"/>
      <c r="J61" s="59"/>
    </row>
    <row r="62" spans="1:10" ht="18">
      <c r="A62" s="91" t="s">
        <v>152</v>
      </c>
      <c r="B62" s="104">
        <v>3231</v>
      </c>
      <c r="C62" s="100">
        <f>SUM(C63:C67)</f>
        <v>53460</v>
      </c>
      <c r="D62" s="95" t="s">
        <v>80</v>
      </c>
      <c r="E62" s="106"/>
      <c r="F62" s="111"/>
      <c r="G62" s="102">
        <f t="shared" si="0"/>
        <v>0</v>
      </c>
      <c r="H62" s="107" t="s">
        <v>170</v>
      </c>
      <c r="I62" s="60"/>
      <c r="J62" s="60"/>
    </row>
    <row r="63" spans="1:10" s="56" customFormat="1" ht="18">
      <c r="A63" s="108" t="s">
        <v>37</v>
      </c>
      <c r="B63" s="109">
        <v>32311</v>
      </c>
      <c r="C63" s="110">
        <v>16000</v>
      </c>
      <c r="D63" s="106" t="s">
        <v>75</v>
      </c>
      <c r="E63" s="106"/>
      <c r="F63" s="111">
        <v>16000</v>
      </c>
      <c r="G63" s="102">
        <f t="shared" si="0"/>
        <v>12800</v>
      </c>
      <c r="H63" s="107" t="s">
        <v>170</v>
      </c>
      <c r="I63" s="59"/>
      <c r="J63" s="59"/>
    </row>
    <row r="64" spans="1:10" s="56" customFormat="1" ht="18">
      <c r="A64" s="108" t="s">
        <v>38</v>
      </c>
      <c r="B64" s="109">
        <v>32313</v>
      </c>
      <c r="C64" s="110">
        <v>5100</v>
      </c>
      <c r="D64" s="106" t="s">
        <v>149</v>
      </c>
      <c r="E64" s="106"/>
      <c r="F64" s="111">
        <v>5100</v>
      </c>
      <c r="G64" s="102">
        <f t="shared" si="0"/>
        <v>4080</v>
      </c>
      <c r="H64" s="107" t="s">
        <v>170</v>
      </c>
      <c r="I64" s="59"/>
      <c r="J64" s="59"/>
    </row>
    <row r="65" spans="1:10" s="56" customFormat="1" ht="18">
      <c r="A65" s="118" t="s">
        <v>39</v>
      </c>
      <c r="B65" s="109">
        <v>32312</v>
      </c>
      <c r="C65" s="110">
        <v>360</v>
      </c>
      <c r="D65" s="119" t="s">
        <v>76</v>
      </c>
      <c r="E65" s="106"/>
      <c r="F65" s="111">
        <v>360</v>
      </c>
      <c r="G65" s="102">
        <f t="shared" si="0"/>
        <v>288</v>
      </c>
      <c r="H65" s="107" t="s">
        <v>170</v>
      </c>
      <c r="I65" s="59"/>
      <c r="J65" s="59"/>
    </row>
    <row r="66" spans="1:10" s="56" customFormat="1" ht="18">
      <c r="A66" s="118" t="s">
        <v>175</v>
      </c>
      <c r="B66" s="109">
        <v>32319</v>
      </c>
      <c r="C66" s="110">
        <v>23000</v>
      </c>
      <c r="D66" s="119" t="s">
        <v>177</v>
      </c>
      <c r="E66" s="106"/>
      <c r="F66" s="111">
        <v>23000</v>
      </c>
      <c r="G66" s="102">
        <f t="shared" si="0"/>
        <v>18400</v>
      </c>
      <c r="H66" s="107" t="s">
        <v>170</v>
      </c>
      <c r="I66" s="59"/>
      <c r="J66" s="59"/>
    </row>
    <row r="67" spans="1:10" s="56" customFormat="1" ht="18">
      <c r="A67" s="118" t="s">
        <v>176</v>
      </c>
      <c r="B67" s="109">
        <v>32314</v>
      </c>
      <c r="C67" s="110">
        <v>9000</v>
      </c>
      <c r="D67" s="119" t="s">
        <v>202</v>
      </c>
      <c r="E67" s="106"/>
      <c r="F67" s="111">
        <v>9000</v>
      </c>
      <c r="G67" s="102">
        <f t="shared" si="0"/>
        <v>7200</v>
      </c>
      <c r="H67" s="107" t="s">
        <v>178</v>
      </c>
      <c r="I67" s="59"/>
      <c r="J67" s="59"/>
    </row>
    <row r="68" spans="1:11" ht="18">
      <c r="A68" s="91">
        <v>9</v>
      </c>
      <c r="B68" s="104">
        <v>32332</v>
      </c>
      <c r="C68" s="104">
        <v>750</v>
      </c>
      <c r="D68" s="121" t="s">
        <v>116</v>
      </c>
      <c r="E68" s="106"/>
      <c r="F68" s="120">
        <v>750</v>
      </c>
      <c r="G68" s="102">
        <f t="shared" si="0"/>
        <v>600</v>
      </c>
      <c r="H68" s="107" t="s">
        <v>170</v>
      </c>
      <c r="I68" s="56"/>
      <c r="J68" s="56"/>
      <c r="K68" s="56"/>
    </row>
    <row r="69" spans="1:11" ht="18">
      <c r="A69" s="91">
        <v>10</v>
      </c>
      <c r="B69" s="104">
        <v>3232</v>
      </c>
      <c r="C69" s="104">
        <f>SUM(C70:C71)</f>
        <v>90144</v>
      </c>
      <c r="D69" s="121" t="s">
        <v>140</v>
      </c>
      <c r="E69" s="106"/>
      <c r="F69" s="120"/>
      <c r="G69" s="102">
        <f t="shared" si="0"/>
        <v>0</v>
      </c>
      <c r="H69" s="107" t="s">
        <v>170</v>
      </c>
      <c r="I69" s="56"/>
      <c r="J69" s="56"/>
      <c r="K69" s="56"/>
    </row>
    <row r="70" spans="1:11" ht="18">
      <c r="A70" s="122"/>
      <c r="B70" s="109">
        <v>32321</v>
      </c>
      <c r="C70" s="123">
        <v>50000</v>
      </c>
      <c r="D70" s="119" t="s">
        <v>141</v>
      </c>
      <c r="E70" s="106"/>
      <c r="F70" s="120">
        <v>50000</v>
      </c>
      <c r="G70" s="102">
        <f t="shared" si="0"/>
        <v>40000</v>
      </c>
      <c r="H70" s="124"/>
      <c r="I70" s="56"/>
      <c r="J70" s="56"/>
      <c r="K70" s="56"/>
    </row>
    <row r="71" spans="1:11" ht="18">
      <c r="A71" s="125"/>
      <c r="B71" s="109">
        <v>32322</v>
      </c>
      <c r="C71" s="123">
        <v>40144</v>
      </c>
      <c r="D71" s="106" t="s">
        <v>142</v>
      </c>
      <c r="E71" s="106"/>
      <c r="F71" s="120">
        <v>40144</v>
      </c>
      <c r="G71" s="102">
        <f t="shared" si="0"/>
        <v>32115.2</v>
      </c>
      <c r="H71" s="124"/>
      <c r="I71" s="56"/>
      <c r="J71" s="56"/>
      <c r="K71" s="56"/>
    </row>
    <row r="72" spans="1:11" s="53" customFormat="1" ht="18">
      <c r="A72" s="126" t="s">
        <v>94</v>
      </c>
      <c r="B72" s="127">
        <v>3234</v>
      </c>
      <c r="C72" s="104">
        <f>SUM(C73:C78)</f>
        <v>51885</v>
      </c>
      <c r="D72" s="95" t="s">
        <v>85</v>
      </c>
      <c r="E72" s="95"/>
      <c r="F72" s="128">
        <f>SUM(F73:F78)</f>
        <v>51885</v>
      </c>
      <c r="G72" s="116">
        <f t="shared" si="0"/>
        <v>41508</v>
      </c>
      <c r="H72" s="129" t="s">
        <v>170</v>
      </c>
      <c r="I72" s="57"/>
      <c r="J72" s="57"/>
      <c r="K72" s="57"/>
    </row>
    <row r="73" spans="1:11" ht="18">
      <c r="A73" s="122"/>
      <c r="B73" s="130">
        <v>32341</v>
      </c>
      <c r="C73" s="123">
        <v>17000</v>
      </c>
      <c r="D73" s="106" t="s">
        <v>86</v>
      </c>
      <c r="E73" s="106"/>
      <c r="F73" s="120">
        <v>17000</v>
      </c>
      <c r="G73" s="102">
        <f>F73-(F73*11.5%)</f>
        <v>15045</v>
      </c>
      <c r="H73" s="124"/>
      <c r="I73" s="56"/>
      <c r="J73" s="56"/>
      <c r="K73" s="56"/>
    </row>
    <row r="74" spans="1:11" ht="18">
      <c r="A74" s="125"/>
      <c r="B74" s="130">
        <v>32342</v>
      </c>
      <c r="C74" s="123">
        <v>13300</v>
      </c>
      <c r="D74" s="106" t="s">
        <v>88</v>
      </c>
      <c r="E74" s="106"/>
      <c r="F74" s="120">
        <v>13300</v>
      </c>
      <c r="G74" s="102">
        <f t="shared" si="0"/>
        <v>10640</v>
      </c>
      <c r="H74" s="124"/>
      <c r="I74" s="56"/>
      <c r="J74" s="56"/>
      <c r="K74" s="56"/>
    </row>
    <row r="75" spans="1:11" ht="18">
      <c r="A75" s="125"/>
      <c r="B75" s="130">
        <v>32343</v>
      </c>
      <c r="C75" s="123">
        <v>500</v>
      </c>
      <c r="D75" s="119" t="s">
        <v>90</v>
      </c>
      <c r="E75" s="106"/>
      <c r="F75" s="120">
        <v>500</v>
      </c>
      <c r="G75" s="102">
        <f t="shared" si="0"/>
        <v>400</v>
      </c>
      <c r="H75" s="124"/>
      <c r="I75" s="56"/>
      <c r="J75" s="56"/>
      <c r="K75" s="56"/>
    </row>
    <row r="76" spans="1:11" ht="18">
      <c r="A76" s="125"/>
      <c r="B76" s="130">
        <v>32344</v>
      </c>
      <c r="C76" s="123">
        <v>1580</v>
      </c>
      <c r="D76" s="119" t="s">
        <v>143</v>
      </c>
      <c r="E76" s="106"/>
      <c r="F76" s="120">
        <v>1580</v>
      </c>
      <c r="G76" s="102">
        <f t="shared" si="0"/>
        <v>1264</v>
      </c>
      <c r="H76" s="124"/>
      <c r="I76" s="56"/>
      <c r="J76" s="56"/>
      <c r="K76" s="56"/>
    </row>
    <row r="77" spans="1:11" ht="18">
      <c r="A77" s="125"/>
      <c r="B77" s="130">
        <v>32347</v>
      </c>
      <c r="C77" s="123">
        <v>4005</v>
      </c>
      <c r="D77" s="119" t="s">
        <v>144</v>
      </c>
      <c r="E77" s="106"/>
      <c r="F77" s="120">
        <v>4005</v>
      </c>
      <c r="G77" s="102">
        <v>4005</v>
      </c>
      <c r="H77" s="124"/>
      <c r="I77" s="56"/>
      <c r="J77" s="56"/>
      <c r="K77" s="56"/>
    </row>
    <row r="78" spans="1:11" ht="18">
      <c r="A78" s="125"/>
      <c r="B78" s="130">
        <v>32349</v>
      </c>
      <c r="C78" s="123">
        <v>15500</v>
      </c>
      <c r="D78" s="119" t="s">
        <v>93</v>
      </c>
      <c r="E78" s="106"/>
      <c r="F78" s="120">
        <v>15500</v>
      </c>
      <c r="G78" s="102">
        <v>15500</v>
      </c>
      <c r="H78" s="124"/>
      <c r="I78" s="56"/>
      <c r="J78" s="56"/>
      <c r="K78" s="56"/>
    </row>
    <row r="79" spans="1:11" ht="18">
      <c r="A79" s="91" t="s">
        <v>96</v>
      </c>
      <c r="B79" s="127">
        <v>3236</v>
      </c>
      <c r="C79" s="104">
        <f>SUM(C80:C81)</f>
        <v>20125</v>
      </c>
      <c r="D79" s="121" t="s">
        <v>145</v>
      </c>
      <c r="E79" s="106"/>
      <c r="F79" s="128">
        <f>SUM(F80:F81)</f>
        <v>20125</v>
      </c>
      <c r="G79" s="102">
        <f t="shared" si="0"/>
        <v>16100</v>
      </c>
      <c r="H79" s="124" t="s">
        <v>170</v>
      </c>
      <c r="I79" s="56"/>
      <c r="J79" s="56"/>
      <c r="K79" s="56"/>
    </row>
    <row r="80" spans="1:11" ht="18">
      <c r="A80" s="108" t="s">
        <v>179</v>
      </c>
      <c r="B80" s="130">
        <v>32361</v>
      </c>
      <c r="C80" s="109">
        <v>14000</v>
      </c>
      <c r="D80" s="119" t="s">
        <v>181</v>
      </c>
      <c r="E80" s="106"/>
      <c r="F80" s="120">
        <v>14000</v>
      </c>
      <c r="G80" s="102">
        <f t="shared" si="0"/>
        <v>11200</v>
      </c>
      <c r="H80" s="124"/>
      <c r="I80" s="56"/>
      <c r="J80" s="56"/>
      <c r="K80" s="56"/>
    </row>
    <row r="81" spans="1:11" ht="18">
      <c r="A81" s="108" t="s">
        <v>180</v>
      </c>
      <c r="B81" s="130">
        <v>32362</v>
      </c>
      <c r="C81" s="109">
        <v>6125</v>
      </c>
      <c r="D81" s="119" t="s">
        <v>182</v>
      </c>
      <c r="E81" s="106"/>
      <c r="F81" s="120">
        <v>6125</v>
      </c>
      <c r="G81" s="102">
        <f t="shared" si="0"/>
        <v>4900</v>
      </c>
      <c r="H81" s="124"/>
      <c r="I81" s="56"/>
      <c r="J81" s="56"/>
      <c r="K81" s="56"/>
    </row>
    <row r="82" spans="1:11" ht="18">
      <c r="A82" s="91"/>
      <c r="B82" s="127">
        <v>3235</v>
      </c>
      <c r="C82" s="104">
        <v>8900</v>
      </c>
      <c r="D82" s="121" t="s">
        <v>203</v>
      </c>
      <c r="E82" s="95"/>
      <c r="F82" s="128">
        <v>12000</v>
      </c>
      <c r="G82" s="102">
        <f t="shared" si="0"/>
        <v>9600</v>
      </c>
      <c r="H82" s="129"/>
      <c r="I82" s="56"/>
      <c r="J82" s="56"/>
      <c r="K82" s="56"/>
    </row>
    <row r="83" spans="1:11" ht="18">
      <c r="A83" s="91" t="s">
        <v>97</v>
      </c>
      <c r="B83" s="127">
        <v>3237</v>
      </c>
      <c r="C83" s="104">
        <v>4200</v>
      </c>
      <c r="D83" s="121" t="s">
        <v>95</v>
      </c>
      <c r="E83" s="106"/>
      <c r="F83" s="120">
        <f>SUM(F84:F85)</f>
        <v>4200</v>
      </c>
      <c r="G83" s="102">
        <f t="shared" si="0"/>
        <v>3360</v>
      </c>
      <c r="H83" s="124" t="s">
        <v>170</v>
      </c>
      <c r="I83" s="56"/>
      <c r="J83" s="56"/>
      <c r="K83" s="56"/>
    </row>
    <row r="84" spans="1:11" ht="18">
      <c r="A84" s="108" t="s">
        <v>183</v>
      </c>
      <c r="B84" s="130">
        <v>32375</v>
      </c>
      <c r="C84" s="109">
        <v>700</v>
      </c>
      <c r="D84" s="119" t="s">
        <v>185</v>
      </c>
      <c r="E84" s="106"/>
      <c r="F84" s="120">
        <v>700</v>
      </c>
      <c r="G84" s="102">
        <f t="shared" si="0"/>
        <v>560</v>
      </c>
      <c r="H84" s="124"/>
      <c r="I84" s="56"/>
      <c r="J84" s="56"/>
      <c r="K84" s="56"/>
    </row>
    <row r="85" spans="1:11" ht="18">
      <c r="A85" s="108" t="s">
        <v>184</v>
      </c>
      <c r="B85" s="130">
        <v>32379</v>
      </c>
      <c r="C85" s="109">
        <v>3500</v>
      </c>
      <c r="D85" s="119" t="s">
        <v>95</v>
      </c>
      <c r="E85" s="106"/>
      <c r="F85" s="120">
        <v>3500</v>
      </c>
      <c r="G85" s="102">
        <f t="shared" si="0"/>
        <v>2800</v>
      </c>
      <c r="H85" s="124"/>
      <c r="I85" s="56"/>
      <c r="J85" s="56"/>
      <c r="K85" s="56"/>
    </row>
    <row r="86" spans="1:11" ht="18">
      <c r="A86" s="91" t="s">
        <v>99</v>
      </c>
      <c r="B86" s="127">
        <v>3238</v>
      </c>
      <c r="C86" s="104">
        <v>6455</v>
      </c>
      <c r="D86" s="95" t="s">
        <v>146</v>
      </c>
      <c r="E86" s="106"/>
      <c r="F86" s="120">
        <v>6455</v>
      </c>
      <c r="G86" s="102">
        <f t="shared" si="0"/>
        <v>5164</v>
      </c>
      <c r="H86" s="124" t="s">
        <v>170</v>
      </c>
      <c r="I86" s="56"/>
      <c r="J86" s="56"/>
      <c r="K86" s="56"/>
    </row>
    <row r="87" spans="1:11" ht="18">
      <c r="A87" s="91" t="s">
        <v>100</v>
      </c>
      <c r="B87" s="127">
        <v>3239</v>
      </c>
      <c r="C87" s="104">
        <v>5200</v>
      </c>
      <c r="D87" s="95" t="s">
        <v>189</v>
      </c>
      <c r="E87" s="106"/>
      <c r="F87" s="120">
        <f>SUM(F88:F91)</f>
        <v>5200</v>
      </c>
      <c r="G87" s="102">
        <f t="shared" si="0"/>
        <v>4160</v>
      </c>
      <c r="H87" s="124" t="s">
        <v>170</v>
      </c>
      <c r="I87" s="56"/>
      <c r="J87" s="56"/>
      <c r="K87" s="56"/>
    </row>
    <row r="88" spans="1:11" ht="18">
      <c r="A88" s="108" t="s">
        <v>186</v>
      </c>
      <c r="B88" s="130">
        <v>32391</v>
      </c>
      <c r="C88" s="109">
        <v>1500</v>
      </c>
      <c r="D88" s="106" t="s">
        <v>190</v>
      </c>
      <c r="E88" s="106"/>
      <c r="F88" s="120">
        <v>1500</v>
      </c>
      <c r="G88" s="102">
        <f t="shared" si="0"/>
        <v>1200</v>
      </c>
      <c r="H88" s="124"/>
      <c r="I88" s="56"/>
      <c r="J88" s="56"/>
      <c r="K88" s="56"/>
    </row>
    <row r="89" spans="1:11" ht="18">
      <c r="A89" s="108" t="s">
        <v>187</v>
      </c>
      <c r="B89" s="130">
        <v>32393</v>
      </c>
      <c r="C89" s="109">
        <v>1500</v>
      </c>
      <c r="D89" s="106" t="s">
        <v>122</v>
      </c>
      <c r="E89" s="106"/>
      <c r="F89" s="120">
        <v>1500</v>
      </c>
      <c r="G89" s="102">
        <f>F89-(F89*20%)</f>
        <v>1200</v>
      </c>
      <c r="H89" s="124"/>
      <c r="I89" s="56"/>
      <c r="J89" s="56"/>
      <c r="K89" s="56"/>
    </row>
    <row r="90" spans="1:11" ht="18">
      <c r="A90" s="108" t="s">
        <v>188</v>
      </c>
      <c r="B90" s="130">
        <v>32395</v>
      </c>
      <c r="C90" s="109">
        <v>1000</v>
      </c>
      <c r="D90" s="106" t="s">
        <v>191</v>
      </c>
      <c r="E90" s="106"/>
      <c r="F90" s="120">
        <v>1000</v>
      </c>
      <c r="G90" s="102">
        <f>F90-(F90*20%)</f>
        <v>800</v>
      </c>
      <c r="H90" s="124"/>
      <c r="I90" s="56"/>
      <c r="J90" s="56"/>
      <c r="K90" s="56"/>
    </row>
    <row r="91" spans="1:11" ht="18">
      <c r="A91" s="108" t="s">
        <v>192</v>
      </c>
      <c r="B91" s="130">
        <v>32959</v>
      </c>
      <c r="C91" s="109">
        <v>1200</v>
      </c>
      <c r="D91" s="106" t="s">
        <v>101</v>
      </c>
      <c r="E91" s="106"/>
      <c r="F91" s="120">
        <v>1200</v>
      </c>
      <c r="G91" s="102">
        <f>F91-(F91*20%)</f>
        <v>960</v>
      </c>
      <c r="H91" s="124"/>
      <c r="I91" s="56"/>
      <c r="J91" s="56"/>
      <c r="K91" s="56"/>
    </row>
    <row r="92" spans="1:11" ht="18">
      <c r="A92" s="131" t="s">
        <v>102</v>
      </c>
      <c r="B92" s="127">
        <v>3241</v>
      </c>
      <c r="C92" s="104">
        <v>2224</v>
      </c>
      <c r="D92" s="121" t="s">
        <v>147</v>
      </c>
      <c r="E92" s="106"/>
      <c r="F92" s="120">
        <v>0</v>
      </c>
      <c r="G92" s="102">
        <v>0</v>
      </c>
      <c r="H92" s="124"/>
      <c r="I92" s="56"/>
      <c r="J92" s="56"/>
      <c r="K92" s="56"/>
    </row>
    <row r="93" spans="1:11" ht="18">
      <c r="A93" s="108" t="s">
        <v>104</v>
      </c>
      <c r="B93" s="130">
        <v>329</v>
      </c>
      <c r="C93" s="130">
        <v>17764</v>
      </c>
      <c r="D93" s="119" t="s">
        <v>148</v>
      </c>
      <c r="E93" s="106"/>
      <c r="F93" s="120">
        <v>17764</v>
      </c>
      <c r="G93" s="102">
        <f>F93-(F93*20%)</f>
        <v>14211.2</v>
      </c>
      <c r="H93" s="124"/>
      <c r="I93" s="56"/>
      <c r="J93" s="56"/>
      <c r="K93" s="56"/>
    </row>
    <row r="94" spans="1:8" s="57" customFormat="1" ht="18">
      <c r="A94" s="132" t="s">
        <v>163</v>
      </c>
      <c r="B94" s="133">
        <v>3292</v>
      </c>
      <c r="C94" s="133">
        <v>2000</v>
      </c>
      <c r="D94" s="95" t="s">
        <v>153</v>
      </c>
      <c r="E94" s="95"/>
      <c r="F94" s="128">
        <v>2000</v>
      </c>
      <c r="G94" s="128">
        <v>600</v>
      </c>
      <c r="H94" s="129" t="s">
        <v>170</v>
      </c>
    </row>
    <row r="95" spans="1:11" s="53" customFormat="1" ht="18">
      <c r="A95" s="132" t="s">
        <v>164</v>
      </c>
      <c r="B95" s="133">
        <v>3294</v>
      </c>
      <c r="C95" s="133">
        <v>3050</v>
      </c>
      <c r="D95" s="95" t="s">
        <v>162</v>
      </c>
      <c r="E95" s="95"/>
      <c r="F95" s="128">
        <v>3050</v>
      </c>
      <c r="G95" s="128">
        <v>4650</v>
      </c>
      <c r="H95" s="129" t="s">
        <v>170</v>
      </c>
      <c r="I95" s="57"/>
      <c r="J95" s="57"/>
      <c r="K95" s="57"/>
    </row>
    <row r="96" spans="1:11" s="53" customFormat="1" ht="18">
      <c r="A96" s="132" t="s">
        <v>165</v>
      </c>
      <c r="B96" s="133">
        <v>3293</v>
      </c>
      <c r="C96" s="133">
        <v>7019</v>
      </c>
      <c r="D96" s="95" t="s">
        <v>103</v>
      </c>
      <c r="E96" s="95"/>
      <c r="F96" s="128">
        <v>7019</v>
      </c>
      <c r="G96" s="128">
        <f>F96-(F96*20%)</f>
        <v>5615.2</v>
      </c>
      <c r="H96" s="129" t="s">
        <v>170</v>
      </c>
      <c r="I96" s="57"/>
      <c r="J96" s="57"/>
      <c r="K96" s="57"/>
    </row>
    <row r="97" spans="1:11" s="53" customFormat="1" ht="18">
      <c r="A97" s="132" t="s">
        <v>106</v>
      </c>
      <c r="B97" s="133">
        <v>3295</v>
      </c>
      <c r="C97" s="133">
        <v>1200</v>
      </c>
      <c r="D97" s="95" t="s">
        <v>197</v>
      </c>
      <c r="E97" s="95"/>
      <c r="F97" s="128">
        <f>SUM(F98:F102)</f>
        <v>49278</v>
      </c>
      <c r="G97" s="128">
        <v>49278</v>
      </c>
      <c r="H97" s="129" t="s">
        <v>170</v>
      </c>
      <c r="I97" s="57"/>
      <c r="J97" s="57"/>
      <c r="K97" s="57"/>
    </row>
    <row r="98" spans="1:11" s="53" customFormat="1" ht="18">
      <c r="A98" s="125"/>
      <c r="B98" s="123">
        <v>32953</v>
      </c>
      <c r="C98" s="123">
        <v>279</v>
      </c>
      <c r="D98" s="106" t="s">
        <v>204</v>
      </c>
      <c r="E98" s="106"/>
      <c r="F98" s="120">
        <v>279</v>
      </c>
      <c r="G98" s="120">
        <v>279</v>
      </c>
      <c r="H98" s="124"/>
      <c r="I98" s="57"/>
      <c r="J98" s="57"/>
      <c r="K98" s="57"/>
    </row>
    <row r="99" spans="1:11" s="53" customFormat="1" ht="18">
      <c r="A99" s="125"/>
      <c r="B99" s="123">
        <v>32952</v>
      </c>
      <c r="C99" s="123">
        <v>13500</v>
      </c>
      <c r="D99" s="106" t="s">
        <v>205</v>
      </c>
      <c r="E99" s="106"/>
      <c r="F99" s="120">
        <v>13500</v>
      </c>
      <c r="G99" s="120">
        <v>13500</v>
      </c>
      <c r="H99" s="124"/>
      <c r="I99" s="57"/>
      <c r="J99" s="57"/>
      <c r="K99" s="57"/>
    </row>
    <row r="100" spans="1:11" s="53" customFormat="1" ht="18">
      <c r="A100" s="125"/>
      <c r="B100" s="123">
        <v>32954</v>
      </c>
      <c r="C100" s="123">
        <v>2220</v>
      </c>
      <c r="D100" s="106" t="s">
        <v>206</v>
      </c>
      <c r="E100" s="106"/>
      <c r="F100" s="120">
        <v>2220</v>
      </c>
      <c r="G100" s="120">
        <v>2220</v>
      </c>
      <c r="H100" s="124"/>
      <c r="I100" s="57"/>
      <c r="J100" s="57"/>
      <c r="K100" s="57"/>
    </row>
    <row r="101" spans="1:11" s="53" customFormat="1" ht="18">
      <c r="A101" s="125"/>
      <c r="B101" s="123">
        <v>32955</v>
      </c>
      <c r="C101" s="123">
        <v>18700</v>
      </c>
      <c r="D101" s="106" t="s">
        <v>207</v>
      </c>
      <c r="E101" s="106"/>
      <c r="F101" s="120">
        <v>18700</v>
      </c>
      <c r="G101" s="120">
        <v>18700</v>
      </c>
      <c r="H101" s="124"/>
      <c r="I101" s="57"/>
      <c r="J101" s="57"/>
      <c r="K101" s="57"/>
    </row>
    <row r="102" spans="1:11" s="53" customFormat="1" ht="18">
      <c r="A102" s="132" t="s">
        <v>154</v>
      </c>
      <c r="B102" s="133">
        <v>3299</v>
      </c>
      <c r="C102" s="133">
        <v>14579</v>
      </c>
      <c r="D102" s="95" t="s">
        <v>148</v>
      </c>
      <c r="E102" s="95"/>
      <c r="F102" s="128">
        <v>14579</v>
      </c>
      <c r="G102" s="128">
        <f>F102-(F102*20%)</f>
        <v>11663.2</v>
      </c>
      <c r="H102" s="129" t="s">
        <v>170</v>
      </c>
      <c r="I102" s="57"/>
      <c r="J102" s="57"/>
      <c r="K102" s="57"/>
    </row>
    <row r="103" spans="1:11" s="53" customFormat="1" ht="18">
      <c r="A103" s="132" t="s">
        <v>155</v>
      </c>
      <c r="B103" s="133">
        <v>3431</v>
      </c>
      <c r="C103" s="133"/>
      <c r="D103" s="95" t="s">
        <v>108</v>
      </c>
      <c r="E103" s="95"/>
      <c r="F103" s="128">
        <v>0</v>
      </c>
      <c r="G103" s="128">
        <v>0</v>
      </c>
      <c r="H103" s="129" t="s">
        <v>170</v>
      </c>
      <c r="I103" s="57"/>
      <c r="J103" s="57"/>
      <c r="K103" s="57"/>
    </row>
    <row r="104" spans="1:11" s="53" customFormat="1" ht="18">
      <c r="A104" s="132" t="s">
        <v>160</v>
      </c>
      <c r="B104" s="133">
        <v>3432</v>
      </c>
      <c r="C104" s="133">
        <v>500</v>
      </c>
      <c r="D104" s="95" t="s">
        <v>166</v>
      </c>
      <c r="E104" s="95"/>
      <c r="F104" s="128">
        <v>500</v>
      </c>
      <c r="G104" s="128">
        <v>500</v>
      </c>
      <c r="H104" s="129" t="s">
        <v>170</v>
      </c>
      <c r="I104" s="57"/>
      <c r="J104" s="57"/>
      <c r="K104" s="57"/>
    </row>
    <row r="105" spans="1:11" ht="18">
      <c r="A105" s="125"/>
      <c r="B105" s="123">
        <v>42</v>
      </c>
      <c r="C105" s="123"/>
      <c r="D105" s="106" t="s">
        <v>156</v>
      </c>
      <c r="E105" s="106"/>
      <c r="F105" s="120"/>
      <c r="G105" s="128">
        <f>F105-(F105*20%)</f>
        <v>0</v>
      </c>
      <c r="H105" s="124"/>
      <c r="I105" s="56"/>
      <c r="J105" s="56"/>
      <c r="K105" s="56"/>
    </row>
    <row r="106" spans="1:11" s="53" customFormat="1" ht="18">
      <c r="A106" s="132" t="s">
        <v>161</v>
      </c>
      <c r="B106" s="133">
        <v>4212</v>
      </c>
      <c r="C106" s="133"/>
      <c r="D106" s="95" t="s">
        <v>157</v>
      </c>
      <c r="E106" s="95"/>
      <c r="F106" s="128">
        <v>0</v>
      </c>
      <c r="G106" s="128">
        <f>F106-(F106*20%)</f>
        <v>0</v>
      </c>
      <c r="H106" s="129"/>
      <c r="I106" s="57"/>
      <c r="J106" s="57"/>
      <c r="K106" s="57"/>
    </row>
    <row r="107" spans="1:11" s="53" customFormat="1" ht="18">
      <c r="A107" s="132" t="s">
        <v>198</v>
      </c>
      <c r="B107" s="133">
        <v>4221</v>
      </c>
      <c r="C107" s="133">
        <f>SUM(C108:C109)</f>
        <v>0</v>
      </c>
      <c r="D107" s="95" t="s">
        <v>193</v>
      </c>
      <c r="E107" s="95"/>
      <c r="F107" s="128">
        <f>SUM(F108:F109)</f>
        <v>91275</v>
      </c>
      <c r="G107" s="128">
        <f>SUM(G108:G109)</f>
        <v>73020</v>
      </c>
      <c r="H107" s="129"/>
      <c r="I107" s="57"/>
      <c r="J107" s="57"/>
      <c r="K107" s="57"/>
    </row>
    <row r="108" spans="1:11" ht="18">
      <c r="A108" s="125" t="s">
        <v>199</v>
      </c>
      <c r="B108" s="123">
        <v>42211</v>
      </c>
      <c r="C108" s="123"/>
      <c r="D108" s="106" t="s">
        <v>158</v>
      </c>
      <c r="E108" s="106"/>
      <c r="F108" s="120">
        <v>62271</v>
      </c>
      <c r="G108" s="120">
        <f>F108-(F108*20%)</f>
        <v>49816.8</v>
      </c>
      <c r="H108" s="124" t="s">
        <v>170</v>
      </c>
      <c r="I108" s="56"/>
      <c r="J108" s="56"/>
      <c r="K108" s="56"/>
    </row>
    <row r="109" spans="1:11" ht="18">
      <c r="A109" s="134" t="s">
        <v>200</v>
      </c>
      <c r="B109" s="135">
        <v>42212</v>
      </c>
      <c r="C109" s="135"/>
      <c r="D109" s="136" t="s">
        <v>194</v>
      </c>
      <c r="E109" s="136"/>
      <c r="F109" s="137">
        <v>29004</v>
      </c>
      <c r="G109" s="120">
        <f>F109-(F109*20%)</f>
        <v>23203.2</v>
      </c>
      <c r="H109" s="124"/>
      <c r="I109" s="56"/>
      <c r="J109" s="56"/>
      <c r="K109" s="56"/>
    </row>
    <row r="110" spans="1:11" ht="18">
      <c r="A110" s="134" t="s">
        <v>201</v>
      </c>
      <c r="B110" s="135">
        <v>4223</v>
      </c>
      <c r="C110" s="135"/>
      <c r="D110" s="136" t="s">
        <v>208</v>
      </c>
      <c r="E110" s="136"/>
      <c r="F110" s="137">
        <v>8600</v>
      </c>
      <c r="G110" s="120">
        <f>F110-(F110*20%)</f>
        <v>6880</v>
      </c>
      <c r="H110" s="124"/>
      <c r="I110" s="56"/>
      <c r="J110" s="56"/>
      <c r="K110" s="56"/>
    </row>
    <row r="111" spans="1:11" ht="18">
      <c r="A111" s="134"/>
      <c r="B111" s="135">
        <v>42239</v>
      </c>
      <c r="C111" s="135"/>
      <c r="D111" s="136" t="s">
        <v>209</v>
      </c>
      <c r="E111" s="136"/>
      <c r="F111" s="137">
        <v>0</v>
      </c>
      <c r="G111" s="120">
        <f>F111-(F111*20%)</f>
        <v>0</v>
      </c>
      <c r="H111" s="124"/>
      <c r="I111" s="56"/>
      <c r="J111" s="56"/>
      <c r="K111" s="56"/>
    </row>
    <row r="112" spans="1:11" s="53" customFormat="1" ht="18.75" thickBot="1">
      <c r="A112" s="138" t="s">
        <v>201</v>
      </c>
      <c r="B112" s="139">
        <v>4241</v>
      </c>
      <c r="C112" s="139"/>
      <c r="D112" s="140" t="s">
        <v>159</v>
      </c>
      <c r="E112" s="140"/>
      <c r="F112" s="141">
        <v>43350</v>
      </c>
      <c r="G112" s="141">
        <f>F112-(F112*4.76%)</f>
        <v>41286.54</v>
      </c>
      <c r="H112" s="129" t="s">
        <v>170</v>
      </c>
      <c r="I112" s="57"/>
      <c r="J112" s="57"/>
      <c r="K112" s="57"/>
    </row>
    <row r="113" spans="1:11" s="53" customFormat="1" ht="18.75" thickTop="1">
      <c r="A113" s="82" t="s">
        <v>214</v>
      </c>
      <c r="B113" s="82"/>
      <c r="C113" s="82"/>
      <c r="D113" s="83"/>
      <c r="E113" s="83"/>
      <c r="F113" s="83"/>
      <c r="G113" s="83"/>
      <c r="H113" s="83"/>
      <c r="I113" s="57"/>
      <c r="J113" s="57"/>
      <c r="K113" s="57"/>
    </row>
    <row r="114" spans="1:11" s="53" customFormat="1" ht="18">
      <c r="A114" s="142" t="s">
        <v>215</v>
      </c>
      <c r="B114" s="82"/>
      <c r="C114" s="82"/>
      <c r="D114" s="83" t="s">
        <v>196</v>
      </c>
      <c r="E114" s="83"/>
      <c r="F114" s="83" t="s">
        <v>34</v>
      </c>
      <c r="G114" s="83"/>
      <c r="H114" s="83"/>
      <c r="I114" s="57"/>
      <c r="J114" s="57"/>
      <c r="K114" s="57"/>
    </row>
    <row r="115" spans="1:11" s="53" customFormat="1" ht="18">
      <c r="A115" s="143"/>
      <c r="B115" s="144" t="s">
        <v>216</v>
      </c>
      <c r="C115" s="82"/>
      <c r="D115" s="145" t="s">
        <v>217</v>
      </c>
      <c r="E115" s="145"/>
      <c r="F115" s="145" t="s">
        <v>167</v>
      </c>
      <c r="G115" s="145"/>
      <c r="H115" s="145"/>
      <c r="I115" s="57"/>
      <c r="J115" s="57"/>
      <c r="K115" s="57"/>
    </row>
    <row r="116" spans="1:11" s="53" customFormat="1" ht="18">
      <c r="A116" s="70"/>
      <c r="B116" s="70"/>
      <c r="C116" s="70"/>
      <c r="D116" s="70"/>
      <c r="E116" s="70"/>
      <c r="F116" s="70"/>
      <c r="G116" s="70"/>
      <c r="H116" s="70"/>
      <c r="I116" s="57"/>
      <c r="J116" s="57"/>
      <c r="K116" s="57"/>
    </row>
    <row r="117" spans="1:11" s="53" customFormat="1" ht="18">
      <c r="A117" s="70"/>
      <c r="B117" s="70"/>
      <c r="C117" s="70"/>
      <c r="D117" s="70"/>
      <c r="E117" s="70"/>
      <c r="F117" s="70"/>
      <c r="G117" s="70"/>
      <c r="H117" s="70"/>
      <c r="I117" s="57"/>
      <c r="J117" s="57"/>
      <c r="K117" s="57"/>
    </row>
    <row r="118" spans="1:11" s="53" customFormat="1" ht="18">
      <c r="A118" s="70"/>
      <c r="B118" s="70"/>
      <c r="C118" s="70"/>
      <c r="D118" s="70"/>
      <c r="E118" s="70"/>
      <c r="F118" s="70"/>
      <c r="G118" s="70"/>
      <c r="H118" s="70"/>
      <c r="I118" s="57"/>
      <c r="J118" s="57"/>
      <c r="K118" s="57"/>
    </row>
    <row r="119" spans="1:11" s="53" customFormat="1" ht="18">
      <c r="A119" s="70"/>
      <c r="B119" s="70"/>
      <c r="C119" s="70"/>
      <c r="D119" s="70"/>
      <c r="E119" s="70"/>
      <c r="F119" s="70"/>
      <c r="G119" s="70"/>
      <c r="H119" s="70"/>
      <c r="I119" s="57"/>
      <c r="J119" s="57"/>
      <c r="K119" s="57"/>
    </row>
    <row r="120" spans="1:11" s="53" customFormat="1" ht="18">
      <c r="A120" s="38"/>
      <c r="B120" s="38"/>
      <c r="C120" s="38"/>
      <c r="D120" s="1"/>
      <c r="E120" s="1"/>
      <c r="F120" s="1"/>
      <c r="G120" s="1"/>
      <c r="H120" s="1"/>
      <c r="I120" s="57"/>
      <c r="J120" s="57"/>
      <c r="K120" s="57"/>
    </row>
    <row r="121" spans="1:11" s="53" customFormat="1" ht="18">
      <c r="A121" s="39"/>
      <c r="B121" s="16"/>
      <c r="C121" s="16"/>
      <c r="D121" s="69"/>
      <c r="E121" s="1"/>
      <c r="F121" s="1"/>
      <c r="G121" s="1"/>
      <c r="H121" s="69" t="s">
        <v>218</v>
      </c>
      <c r="I121" s="57"/>
      <c r="J121" s="57"/>
      <c r="K121" s="57"/>
    </row>
    <row r="122" spans="1:11" s="53" customFormat="1" ht="18">
      <c r="A122" s="68"/>
      <c r="B122" s="48"/>
      <c r="C122" s="47"/>
      <c r="D122" s="25"/>
      <c r="E122"/>
      <c r="F122"/>
      <c r="G122"/>
      <c r="H122"/>
      <c r="I122" s="57"/>
      <c r="J122" s="57"/>
      <c r="K122" s="57"/>
    </row>
    <row r="123" spans="1:11" s="53" customFormat="1" ht="18">
      <c r="A123" s="65"/>
      <c r="B123" s="65"/>
      <c r="C123" s="65"/>
      <c r="D123" s="57"/>
      <c r="E123" s="57"/>
      <c r="F123" s="66"/>
      <c r="G123" s="66"/>
      <c r="H123" s="57"/>
      <c r="I123" s="57"/>
      <c r="J123" s="57"/>
      <c r="K123" s="57"/>
    </row>
    <row r="124" spans="1:11" s="53" customFormat="1" ht="18">
      <c r="A124" s="65"/>
      <c r="B124" s="65"/>
      <c r="C124" s="65"/>
      <c r="D124" s="57"/>
      <c r="E124" s="57"/>
      <c r="F124" s="66"/>
      <c r="G124" s="66"/>
      <c r="H124" s="57"/>
      <c r="I124" s="57"/>
      <c r="J124" s="57"/>
      <c r="K124" s="57"/>
    </row>
    <row r="125" spans="1:11" ht="18" customHeight="1">
      <c r="A125" s="64"/>
      <c r="B125" s="64"/>
      <c r="C125" s="64"/>
      <c r="D125" s="56"/>
      <c r="E125" s="56"/>
      <c r="F125" s="62"/>
      <c r="G125" s="62"/>
      <c r="H125" s="56"/>
      <c r="I125" s="56"/>
      <c r="J125" s="56"/>
      <c r="K125" s="56"/>
    </row>
    <row r="126" spans="1:11" ht="18">
      <c r="A126" s="64"/>
      <c r="B126" s="64"/>
      <c r="C126" s="64"/>
      <c r="D126" s="56"/>
      <c r="E126" s="56"/>
      <c r="F126" s="62"/>
      <c r="G126" s="62"/>
      <c r="H126" s="56"/>
      <c r="I126" s="56"/>
      <c r="J126" s="56"/>
      <c r="K126" s="56"/>
    </row>
    <row r="127" spans="1:11" ht="18">
      <c r="A127" s="64"/>
      <c r="B127" s="64"/>
      <c r="C127" s="64"/>
      <c r="D127" s="56"/>
      <c r="E127" s="56"/>
      <c r="F127" s="62"/>
      <c r="G127" s="62"/>
      <c r="H127" s="56"/>
      <c r="I127" s="56"/>
      <c r="J127" s="56"/>
      <c r="K127" s="56"/>
    </row>
    <row r="128" spans="1:11" ht="18">
      <c r="A128" s="64"/>
      <c r="B128" s="64"/>
      <c r="C128" s="64"/>
      <c r="D128" s="56"/>
      <c r="E128" s="56"/>
      <c r="F128" s="62"/>
      <c r="G128" s="62"/>
      <c r="H128" s="56"/>
      <c r="I128" s="56"/>
      <c r="J128" s="56"/>
      <c r="K128" s="56"/>
    </row>
    <row r="129" spans="1:11" ht="18">
      <c r="A129" s="64"/>
      <c r="B129" s="64"/>
      <c r="C129" s="64"/>
      <c r="D129" s="56"/>
      <c r="E129" s="56"/>
      <c r="F129" s="62"/>
      <c r="G129" s="62"/>
      <c r="H129" s="56"/>
      <c r="I129" s="56"/>
      <c r="J129" s="56"/>
      <c r="K129" s="56"/>
    </row>
    <row r="130" spans="1:11" ht="18">
      <c r="A130" s="64"/>
      <c r="B130" s="64"/>
      <c r="C130" s="64"/>
      <c r="D130" s="56"/>
      <c r="E130" s="56"/>
      <c r="F130" s="62"/>
      <c r="G130" s="62"/>
      <c r="H130" s="56"/>
      <c r="I130" s="56"/>
      <c r="J130" s="56"/>
      <c r="K130" s="56"/>
    </row>
    <row r="131" spans="1:11" ht="18">
      <c r="A131" s="64"/>
      <c r="B131" s="64"/>
      <c r="C131" s="64"/>
      <c r="D131" s="56"/>
      <c r="E131" s="56"/>
      <c r="F131" s="62"/>
      <c r="G131" s="62"/>
      <c r="H131" s="56"/>
      <c r="I131" s="56"/>
      <c r="J131" s="56"/>
      <c r="K131" s="56"/>
    </row>
    <row r="132" spans="1:11" ht="18">
      <c r="A132" s="64"/>
      <c r="B132" s="64"/>
      <c r="C132" s="64"/>
      <c r="D132" s="56"/>
      <c r="E132" s="56"/>
      <c r="F132" s="62"/>
      <c r="G132" s="62"/>
      <c r="H132" s="56"/>
      <c r="I132" s="56"/>
      <c r="J132" s="56"/>
      <c r="K132" s="56"/>
    </row>
    <row r="133" spans="1:11" ht="18">
      <c r="A133" s="64"/>
      <c r="B133" s="64"/>
      <c r="C133" s="64"/>
      <c r="D133" s="56"/>
      <c r="E133" s="56"/>
      <c r="F133" s="62"/>
      <c r="G133" s="62"/>
      <c r="H133" s="56"/>
      <c r="I133" s="56"/>
      <c r="J133" s="56"/>
      <c r="K133" s="56"/>
    </row>
    <row r="134" spans="1:11" ht="18">
      <c r="A134" s="64"/>
      <c r="B134" s="64"/>
      <c r="C134" s="64"/>
      <c r="D134" s="56"/>
      <c r="E134" s="56"/>
      <c r="F134" s="62"/>
      <c r="G134" s="62"/>
      <c r="H134" s="56"/>
      <c r="I134" s="56"/>
      <c r="J134" s="56"/>
      <c r="K134" s="56"/>
    </row>
    <row r="135" spans="1:11" ht="18">
      <c r="A135" s="64"/>
      <c r="B135" s="64"/>
      <c r="C135" s="64"/>
      <c r="D135" s="56"/>
      <c r="E135" s="56"/>
      <c r="F135" s="62"/>
      <c r="G135" s="62"/>
      <c r="H135" s="56"/>
      <c r="I135" s="56"/>
      <c r="J135" s="56"/>
      <c r="K135" s="56"/>
    </row>
    <row r="136" spans="1:11" ht="18">
      <c r="A136" s="64"/>
      <c r="B136" s="64"/>
      <c r="C136" s="64"/>
      <c r="D136" s="56"/>
      <c r="E136" s="56"/>
      <c r="F136" s="62"/>
      <c r="G136" s="62"/>
      <c r="H136" s="56"/>
      <c r="I136" s="56"/>
      <c r="J136" s="56"/>
      <c r="K136" s="56"/>
    </row>
    <row r="137" spans="1:11" ht="18">
      <c r="A137" s="64"/>
      <c r="B137" s="64"/>
      <c r="C137" s="64"/>
      <c r="D137" s="56"/>
      <c r="E137" s="56"/>
      <c r="F137" s="62"/>
      <c r="G137" s="62"/>
      <c r="H137" s="56"/>
      <c r="I137" s="56"/>
      <c r="J137" s="56"/>
      <c r="K137" s="56"/>
    </row>
    <row r="138" spans="1:11" ht="18">
      <c r="A138" s="64"/>
      <c r="B138" s="64"/>
      <c r="C138" s="64"/>
      <c r="D138" s="56"/>
      <c r="E138" s="56"/>
      <c r="F138" s="62"/>
      <c r="G138" s="62"/>
      <c r="H138" s="56"/>
      <c r="I138" s="56"/>
      <c r="J138" s="56"/>
      <c r="K138" s="56"/>
    </row>
    <row r="139" spans="1:11" ht="18">
      <c r="A139" s="64"/>
      <c r="B139" s="64"/>
      <c r="C139" s="64"/>
      <c r="D139" s="56"/>
      <c r="E139" s="56"/>
      <c r="F139" s="62"/>
      <c r="G139" s="62"/>
      <c r="H139" s="56"/>
      <c r="I139" s="56"/>
      <c r="J139" s="56"/>
      <c r="K139" s="56"/>
    </row>
    <row r="140" spans="1:11" ht="18">
      <c r="A140" s="64"/>
      <c r="B140" s="64"/>
      <c r="C140" s="64"/>
      <c r="D140" s="56"/>
      <c r="E140" s="56"/>
      <c r="F140" s="62"/>
      <c r="G140" s="62"/>
      <c r="H140" s="56"/>
      <c r="I140" s="56"/>
      <c r="J140" s="56"/>
      <c r="K140" s="56"/>
    </row>
    <row r="141" spans="1:11" ht="18">
      <c r="A141" s="64"/>
      <c r="B141" s="64"/>
      <c r="C141" s="64"/>
      <c r="D141" s="56"/>
      <c r="E141" s="56"/>
      <c r="F141" s="62"/>
      <c r="G141" s="62"/>
      <c r="H141" s="56"/>
      <c r="I141" s="56"/>
      <c r="J141" s="56"/>
      <c r="K141" s="56"/>
    </row>
    <row r="142" spans="1:11" ht="18">
      <c r="A142" s="64"/>
      <c r="B142" s="64"/>
      <c r="C142" s="64"/>
      <c r="D142" s="56"/>
      <c r="E142" s="56"/>
      <c r="F142" s="62"/>
      <c r="G142" s="62"/>
      <c r="H142" s="56"/>
      <c r="I142" s="56"/>
      <c r="J142" s="56"/>
      <c r="K142" s="56"/>
    </row>
    <row r="143" spans="1:11" ht="18">
      <c r="A143" s="64"/>
      <c r="B143" s="64"/>
      <c r="C143" s="64"/>
      <c r="D143" s="56"/>
      <c r="E143" s="56"/>
      <c r="F143" s="62"/>
      <c r="G143" s="62"/>
      <c r="H143" s="56"/>
      <c r="I143" s="56"/>
      <c r="J143" s="56"/>
      <c r="K143" s="56"/>
    </row>
    <row r="144" spans="1:11" ht="18">
      <c r="A144" s="64"/>
      <c r="B144" s="64"/>
      <c r="C144" s="64"/>
      <c r="D144" s="56"/>
      <c r="E144" s="56"/>
      <c r="F144" s="62"/>
      <c r="G144" s="62"/>
      <c r="H144" s="56"/>
      <c r="I144" s="56"/>
      <c r="J144" s="56"/>
      <c r="K144" s="56"/>
    </row>
    <row r="145" spans="1:11" ht="18">
      <c r="A145" s="64"/>
      <c r="B145" s="64"/>
      <c r="C145" s="64"/>
      <c r="D145" s="56"/>
      <c r="E145" s="56"/>
      <c r="F145" s="62"/>
      <c r="G145" s="62"/>
      <c r="H145" s="56"/>
      <c r="I145" s="56"/>
      <c r="J145" s="56"/>
      <c r="K145" s="56"/>
    </row>
    <row r="146" spans="1:11" ht="18">
      <c r="A146" s="64"/>
      <c r="B146" s="64"/>
      <c r="C146" s="64"/>
      <c r="D146" s="56"/>
      <c r="E146" s="56"/>
      <c r="F146" s="62"/>
      <c r="G146" s="62"/>
      <c r="H146" s="56"/>
      <c r="I146" s="56"/>
      <c r="J146" s="56"/>
      <c r="K146" s="56"/>
    </row>
    <row r="147" spans="1:11" ht="18">
      <c r="A147" s="64"/>
      <c r="B147" s="64"/>
      <c r="C147" s="64"/>
      <c r="D147" s="56"/>
      <c r="E147" s="56"/>
      <c r="F147" s="62"/>
      <c r="G147" s="62"/>
      <c r="H147" s="56"/>
      <c r="I147" s="56"/>
      <c r="J147" s="56"/>
      <c r="K147" s="56"/>
    </row>
    <row r="148" spans="1:11" ht="18">
      <c r="A148" s="64"/>
      <c r="B148" s="64"/>
      <c r="C148" s="64"/>
      <c r="D148" s="56"/>
      <c r="E148" s="56"/>
      <c r="F148" s="62"/>
      <c r="G148" s="62"/>
      <c r="H148" s="56"/>
      <c r="I148" s="56"/>
      <c r="J148" s="56"/>
      <c r="K148" s="56"/>
    </row>
    <row r="149" spans="1:11" ht="18">
      <c r="A149" s="64"/>
      <c r="B149" s="64"/>
      <c r="C149" s="64"/>
      <c r="D149" s="56"/>
      <c r="E149" s="56"/>
      <c r="F149" s="62"/>
      <c r="G149" s="62"/>
      <c r="H149" s="56"/>
      <c r="I149" s="56"/>
      <c r="J149" s="56"/>
      <c r="K149" s="56"/>
    </row>
    <row r="150" spans="1:11" ht="18">
      <c r="A150" s="64"/>
      <c r="B150" s="64"/>
      <c r="C150" s="64"/>
      <c r="D150" s="56"/>
      <c r="E150" s="56"/>
      <c r="F150" s="62"/>
      <c r="G150" s="62"/>
      <c r="H150" s="56"/>
      <c r="I150" s="56"/>
      <c r="J150" s="56"/>
      <c r="K150" s="56"/>
    </row>
    <row r="151" spans="1:11" ht="18">
      <c r="A151" s="64"/>
      <c r="B151" s="64"/>
      <c r="C151" s="64"/>
      <c r="D151" s="56"/>
      <c r="E151" s="56"/>
      <c r="F151" s="62"/>
      <c r="G151" s="62"/>
      <c r="H151" s="56"/>
      <c r="I151" s="56"/>
      <c r="J151" s="56"/>
      <c r="K151" s="56"/>
    </row>
    <row r="152" spans="1:11" ht="18">
      <c r="A152" s="64"/>
      <c r="B152" s="64"/>
      <c r="C152" s="64"/>
      <c r="D152" s="56"/>
      <c r="E152" s="56"/>
      <c r="F152" s="62"/>
      <c r="G152" s="62"/>
      <c r="H152" s="56"/>
      <c r="I152" s="56"/>
      <c r="J152" s="56"/>
      <c r="K152" s="56"/>
    </row>
    <row r="153" spans="1:11" ht="18">
      <c r="A153" s="64"/>
      <c r="B153" s="64"/>
      <c r="C153" s="64"/>
      <c r="D153" s="56"/>
      <c r="E153" s="56"/>
      <c r="F153" s="62"/>
      <c r="G153" s="62"/>
      <c r="H153" s="56"/>
      <c r="I153" s="56"/>
      <c r="J153" s="56"/>
      <c r="K153" s="56"/>
    </row>
    <row r="154" spans="1:11" ht="18">
      <c r="A154" s="64"/>
      <c r="B154" s="64"/>
      <c r="C154" s="64"/>
      <c r="D154" s="56"/>
      <c r="E154" s="56"/>
      <c r="F154" s="62"/>
      <c r="G154" s="62"/>
      <c r="H154" s="56"/>
      <c r="I154" s="56"/>
      <c r="J154" s="56"/>
      <c r="K154" s="56"/>
    </row>
    <row r="155" spans="1:11" ht="18">
      <c r="A155" s="64"/>
      <c r="B155" s="64"/>
      <c r="C155" s="64"/>
      <c r="D155" s="56"/>
      <c r="E155" s="56"/>
      <c r="F155" s="62"/>
      <c r="G155" s="62"/>
      <c r="H155" s="56"/>
      <c r="I155" s="56"/>
      <c r="J155" s="56"/>
      <c r="K155" s="56"/>
    </row>
    <row r="156" spans="1:11" ht="18">
      <c r="A156" s="64"/>
      <c r="B156" s="64"/>
      <c r="C156" s="64"/>
      <c r="D156" s="56"/>
      <c r="E156" s="56"/>
      <c r="F156" s="62"/>
      <c r="G156" s="62"/>
      <c r="H156" s="56"/>
      <c r="I156" s="56"/>
      <c r="J156" s="56"/>
      <c r="K156" s="56"/>
    </row>
    <row r="157" spans="1:11" ht="18">
      <c r="A157" s="64"/>
      <c r="B157" s="64"/>
      <c r="C157" s="64"/>
      <c r="D157" s="56"/>
      <c r="E157" s="56"/>
      <c r="F157" s="62"/>
      <c r="G157" s="62"/>
      <c r="H157" s="56"/>
      <c r="I157" s="56"/>
      <c r="J157" s="56"/>
      <c r="K157" s="56"/>
    </row>
    <row r="158" spans="1:11" ht="18">
      <c r="A158" s="64"/>
      <c r="B158" s="64"/>
      <c r="C158" s="64"/>
      <c r="D158" s="56"/>
      <c r="E158" s="56"/>
      <c r="F158" s="62"/>
      <c r="G158" s="62"/>
      <c r="H158" s="56"/>
      <c r="I158" s="56"/>
      <c r="J158" s="56"/>
      <c r="K158" s="56"/>
    </row>
    <row r="159" spans="1:11" ht="18">
      <c r="A159" s="64"/>
      <c r="B159" s="64"/>
      <c r="C159" s="64"/>
      <c r="D159" s="56"/>
      <c r="E159" s="56"/>
      <c r="F159" s="62"/>
      <c r="G159" s="62"/>
      <c r="H159" s="56"/>
      <c r="I159" s="56"/>
      <c r="J159" s="56"/>
      <c r="K159" s="56"/>
    </row>
    <row r="160" spans="1:10" ht="18">
      <c r="A160" s="64"/>
      <c r="B160" s="64"/>
      <c r="C160" s="64"/>
      <c r="D160" s="56"/>
      <c r="E160" s="56"/>
      <c r="F160" s="62"/>
      <c r="G160" s="62"/>
      <c r="H160" s="56"/>
      <c r="I160" s="56"/>
      <c r="J160" s="56"/>
    </row>
    <row r="161" spans="1:10" ht="18">
      <c r="A161" s="64"/>
      <c r="B161" s="64"/>
      <c r="C161" s="64"/>
      <c r="D161" s="56"/>
      <c r="E161" s="56"/>
      <c r="F161" s="62"/>
      <c r="G161" s="62"/>
      <c r="H161" s="56"/>
      <c r="I161" s="56"/>
      <c r="J161" s="56"/>
    </row>
    <row r="162" spans="1:10" ht="18">
      <c r="A162" s="64"/>
      <c r="B162" s="64"/>
      <c r="C162" s="64"/>
      <c r="D162" s="56"/>
      <c r="E162" s="56"/>
      <c r="F162" s="62"/>
      <c r="G162" s="62"/>
      <c r="H162" s="56"/>
      <c r="I162" s="56"/>
      <c r="J162" s="56"/>
    </row>
    <row r="163" spans="1:10" ht="18">
      <c r="A163" s="64"/>
      <c r="B163" s="64"/>
      <c r="C163" s="64"/>
      <c r="D163" s="56"/>
      <c r="E163" s="56"/>
      <c r="F163" s="62"/>
      <c r="G163" s="62"/>
      <c r="H163" s="56"/>
      <c r="I163" s="56"/>
      <c r="J163" s="56"/>
    </row>
    <row r="164" spans="1:10" ht="18">
      <c r="A164" s="64"/>
      <c r="B164" s="64"/>
      <c r="C164" s="64"/>
      <c r="D164" s="56"/>
      <c r="E164" s="56"/>
      <c r="F164" s="62"/>
      <c r="G164" s="62"/>
      <c r="H164" s="56"/>
      <c r="I164" s="56"/>
      <c r="J164" s="56"/>
    </row>
    <row r="165" spans="1:10" ht="18">
      <c r="A165" s="64"/>
      <c r="B165" s="64"/>
      <c r="C165" s="64"/>
      <c r="D165" s="56"/>
      <c r="E165" s="56"/>
      <c r="F165" s="62"/>
      <c r="G165" s="62"/>
      <c r="H165" s="56"/>
      <c r="I165" s="56"/>
      <c r="J165" s="56"/>
    </row>
    <row r="166" spans="1:10" ht="18">
      <c r="A166" s="64"/>
      <c r="B166" s="64"/>
      <c r="C166" s="64"/>
      <c r="D166" s="56"/>
      <c r="E166" s="56"/>
      <c r="F166" s="62"/>
      <c r="G166" s="62"/>
      <c r="H166" s="56"/>
      <c r="I166" s="56"/>
      <c r="J166" s="56"/>
    </row>
    <row r="167" spans="1:10" ht="18">
      <c r="A167" s="64"/>
      <c r="B167" s="64"/>
      <c r="C167" s="64"/>
      <c r="D167" s="56"/>
      <c r="E167" s="56"/>
      <c r="F167" s="62"/>
      <c r="G167" s="62"/>
      <c r="H167" s="56"/>
      <c r="I167" s="56"/>
      <c r="J167" s="56"/>
    </row>
    <row r="168" spans="1:10" ht="18">
      <c r="A168" s="64"/>
      <c r="B168" s="64"/>
      <c r="C168" s="64"/>
      <c r="D168" s="56"/>
      <c r="E168" s="56"/>
      <c r="F168" s="62"/>
      <c r="G168" s="62"/>
      <c r="H168" s="56"/>
      <c r="I168" s="56"/>
      <c r="J168" s="56"/>
    </row>
    <row r="169" spans="1:3" ht="18">
      <c r="A169" s="64"/>
      <c r="B169" s="64"/>
      <c r="C169" s="64"/>
    </row>
    <row r="170" spans="1:3" ht="18">
      <c r="A170" s="64"/>
      <c r="B170" s="64"/>
      <c r="C170" s="64"/>
    </row>
    <row r="171" spans="1:3" ht="18">
      <c r="A171" s="64"/>
      <c r="B171" s="64"/>
      <c r="C171" s="64"/>
    </row>
    <row r="172" spans="1:3" ht="18">
      <c r="A172" s="64"/>
      <c r="B172" s="64"/>
      <c r="C172" s="64"/>
    </row>
    <row r="173" spans="1:3" ht="18">
      <c r="A173" s="64"/>
      <c r="B173" s="64"/>
      <c r="C173" s="64"/>
    </row>
  </sheetData>
  <sheetProtection/>
  <mergeCells count="7">
    <mergeCell ref="A1:H5"/>
    <mergeCell ref="B8:B9"/>
    <mergeCell ref="C8:C9"/>
    <mergeCell ref="H8:H9"/>
    <mergeCell ref="D8:D9"/>
    <mergeCell ref="F8:F9"/>
    <mergeCell ref="G8:G9"/>
  </mergeCells>
  <printOptions horizontalCentered="1" verticalCentered="1"/>
  <pageMargins left="0.15748031496062992" right="0.4724409448818898" top="0.4330708661417323" bottom="0.5511811023622047" header="0.31496062992125984" footer="0.31496062992125984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38" sqref="A38:H40"/>
    </sheetView>
  </sheetViews>
  <sheetFormatPr defaultColWidth="9.140625" defaultRowHeight="12.75"/>
  <cols>
    <col min="1" max="1" width="6.7109375" style="0" customWidth="1"/>
    <col min="2" max="2" width="9.00390625" style="0" customWidth="1"/>
    <col min="3" max="3" width="9.7109375" style="0" customWidth="1"/>
    <col min="4" max="4" width="30.421875" style="0" customWidth="1"/>
    <col min="5" max="5" width="0.13671875" style="0" hidden="1" customWidth="1"/>
    <col min="6" max="6" width="12.8515625" style="0" customWidth="1"/>
    <col min="7" max="7" width="14.28125" style="0" customWidth="1"/>
    <col min="8" max="8" width="14.00390625" style="0" customWidth="1"/>
  </cols>
  <sheetData>
    <row r="1" ht="12.75">
      <c r="C1">
        <v>692800</v>
      </c>
    </row>
    <row r="2" ht="12.75">
      <c r="C2" s="49">
        <f>SUM(C3,C4,C5,C10,C17,C19,C21,C24,C26,C28,C30,C32)</f>
        <v>111342</v>
      </c>
    </row>
    <row r="3" spans="1:8" s="4" customFormat="1" ht="12.75">
      <c r="A3" s="12" t="s">
        <v>38</v>
      </c>
      <c r="B3" s="12">
        <v>32312</v>
      </c>
      <c r="C3" s="23">
        <v>518</v>
      </c>
      <c r="D3" s="5" t="s">
        <v>76</v>
      </c>
      <c r="F3" s="6">
        <v>518</v>
      </c>
      <c r="G3" s="6">
        <f>F3-(F3*18.699187%)</f>
        <v>421.13821134</v>
      </c>
      <c r="H3" s="22" t="s">
        <v>113</v>
      </c>
    </row>
    <row r="4" spans="1:8" ht="12.75">
      <c r="A4" s="31" t="s">
        <v>39</v>
      </c>
      <c r="B4" s="31">
        <v>32313</v>
      </c>
      <c r="C4" s="32">
        <v>2880</v>
      </c>
      <c r="D4" s="36" t="s">
        <v>77</v>
      </c>
      <c r="E4" s="33"/>
      <c r="F4" s="34">
        <v>2880</v>
      </c>
      <c r="G4" s="6">
        <f aca="true" t="shared" si="0" ref="G4:G32">F4-(F4*18.699187%)</f>
        <v>2341.4634144</v>
      </c>
      <c r="H4" s="37" t="s">
        <v>113</v>
      </c>
    </row>
    <row r="5" spans="1:8" ht="12.75">
      <c r="A5" s="18" t="s">
        <v>9</v>
      </c>
      <c r="B5" s="17">
        <v>3232</v>
      </c>
      <c r="C5" s="28">
        <v>39807</v>
      </c>
      <c r="D5" s="10" t="s">
        <v>81</v>
      </c>
      <c r="E5" s="2"/>
      <c r="F5" s="6"/>
      <c r="G5" s="6">
        <f t="shared" si="0"/>
        <v>0</v>
      </c>
      <c r="H5" s="6"/>
    </row>
    <row r="6" spans="1:8" ht="12.75">
      <c r="A6" s="12" t="s">
        <v>40</v>
      </c>
      <c r="B6" s="11">
        <v>32321</v>
      </c>
      <c r="C6" s="29">
        <v>29007</v>
      </c>
      <c r="D6" s="20" t="s">
        <v>82</v>
      </c>
      <c r="E6" s="2"/>
      <c r="F6" s="6">
        <v>29007</v>
      </c>
      <c r="G6" s="6">
        <f t="shared" si="0"/>
        <v>23582.92682691</v>
      </c>
      <c r="H6" s="22" t="s">
        <v>113</v>
      </c>
    </row>
    <row r="7" spans="1:8" ht="12.75">
      <c r="A7" s="12" t="s">
        <v>41</v>
      </c>
      <c r="B7" s="11">
        <v>32322</v>
      </c>
      <c r="C7" s="29">
        <v>10800</v>
      </c>
      <c r="D7" s="20" t="s">
        <v>83</v>
      </c>
      <c r="E7" s="2"/>
      <c r="F7" s="6">
        <v>10800</v>
      </c>
      <c r="G7" s="6">
        <f t="shared" si="0"/>
        <v>8780.487804</v>
      </c>
      <c r="H7" s="22" t="s">
        <v>113</v>
      </c>
    </row>
    <row r="8" spans="1:8" ht="12.75">
      <c r="A8" s="12" t="s">
        <v>42</v>
      </c>
      <c r="B8" s="11">
        <v>32329</v>
      </c>
      <c r="C8" s="29"/>
      <c r="D8" s="20" t="s">
        <v>84</v>
      </c>
      <c r="E8" s="2"/>
      <c r="F8" s="6">
        <v>0</v>
      </c>
      <c r="G8" s="6">
        <f t="shared" si="0"/>
        <v>0</v>
      </c>
      <c r="H8" s="22" t="s">
        <v>113</v>
      </c>
    </row>
    <row r="9" spans="1:8" ht="12.75">
      <c r="A9" s="19" t="s">
        <v>115</v>
      </c>
      <c r="B9" s="11">
        <v>32332</v>
      </c>
      <c r="C9" s="29">
        <v>1985</v>
      </c>
      <c r="D9" s="20" t="s">
        <v>116</v>
      </c>
      <c r="E9" s="2"/>
      <c r="F9" s="6">
        <v>1985</v>
      </c>
      <c r="G9" s="6">
        <f t="shared" si="0"/>
        <v>1613.8211380500002</v>
      </c>
      <c r="H9" s="22" t="s">
        <v>113</v>
      </c>
    </row>
    <row r="10" spans="1:9" ht="12.75">
      <c r="A10" s="14" t="s">
        <v>36</v>
      </c>
      <c r="B10" s="15">
        <v>3234</v>
      </c>
      <c r="C10" s="27">
        <v>33383</v>
      </c>
      <c r="D10" s="10" t="s">
        <v>85</v>
      </c>
      <c r="E10" s="24"/>
      <c r="F10" s="7"/>
      <c r="G10" s="6">
        <f t="shared" si="0"/>
        <v>0</v>
      </c>
      <c r="H10" s="7"/>
      <c r="I10" s="9"/>
    </row>
    <row r="11" spans="1:8" ht="12.75">
      <c r="A11" s="19" t="s">
        <v>43</v>
      </c>
      <c r="B11" s="11">
        <v>32341</v>
      </c>
      <c r="C11" s="30">
        <v>16870</v>
      </c>
      <c r="D11" s="20" t="s">
        <v>86</v>
      </c>
      <c r="E11" s="2"/>
      <c r="F11" s="6">
        <v>16870</v>
      </c>
      <c r="G11" s="6">
        <f t="shared" si="0"/>
        <v>13715.4471531</v>
      </c>
      <c r="H11" s="22" t="s">
        <v>113</v>
      </c>
    </row>
    <row r="12" spans="1:8" ht="12.75">
      <c r="A12" s="12" t="s">
        <v>87</v>
      </c>
      <c r="B12" s="11">
        <v>32342</v>
      </c>
      <c r="C12" s="29">
        <v>9525</v>
      </c>
      <c r="D12" s="3" t="s">
        <v>88</v>
      </c>
      <c r="E12" s="2"/>
      <c r="F12" s="6">
        <v>9525</v>
      </c>
      <c r="G12" s="6">
        <f t="shared" si="0"/>
        <v>7743.90243825</v>
      </c>
      <c r="H12" s="22" t="s">
        <v>113</v>
      </c>
    </row>
    <row r="13" spans="1:8" ht="12.75">
      <c r="A13" s="19" t="s">
        <v>89</v>
      </c>
      <c r="B13" s="11">
        <v>32343</v>
      </c>
      <c r="C13" s="29">
        <v>554</v>
      </c>
      <c r="D13" s="20" t="s">
        <v>90</v>
      </c>
      <c r="E13" s="2"/>
      <c r="F13" s="6">
        <v>554</v>
      </c>
      <c r="G13" s="6">
        <f t="shared" si="0"/>
        <v>450.40650402</v>
      </c>
      <c r="H13" s="22" t="s">
        <v>113</v>
      </c>
    </row>
    <row r="14" spans="1:8" ht="12.75">
      <c r="A14" s="19" t="s">
        <v>91</v>
      </c>
      <c r="B14" s="11">
        <v>32344</v>
      </c>
      <c r="C14" s="29">
        <v>1260</v>
      </c>
      <c r="D14" s="20" t="s">
        <v>121</v>
      </c>
      <c r="E14" s="2"/>
      <c r="F14" s="6">
        <v>1260</v>
      </c>
      <c r="G14" s="6">
        <f t="shared" si="0"/>
        <v>1024.3902438</v>
      </c>
      <c r="H14" s="22" t="s">
        <v>113</v>
      </c>
    </row>
    <row r="15" spans="1:8" ht="12.75">
      <c r="A15" s="19" t="s">
        <v>92</v>
      </c>
      <c r="B15" s="11">
        <v>32349</v>
      </c>
      <c r="C15" s="29">
        <v>3200</v>
      </c>
      <c r="D15" s="20" t="s">
        <v>93</v>
      </c>
      <c r="E15" s="2"/>
      <c r="F15" s="6">
        <v>3200</v>
      </c>
      <c r="G15" s="6">
        <f t="shared" si="0"/>
        <v>2601.626016</v>
      </c>
      <c r="H15" s="22" t="s">
        <v>113</v>
      </c>
    </row>
    <row r="16" spans="1:8" ht="12.75">
      <c r="A16" s="12"/>
      <c r="B16" s="11"/>
      <c r="C16" s="29"/>
      <c r="D16" s="3"/>
      <c r="E16" s="2"/>
      <c r="F16" s="6"/>
      <c r="G16" s="6">
        <f t="shared" si="0"/>
        <v>0</v>
      </c>
      <c r="H16" s="6"/>
    </row>
    <row r="17" spans="1:8" s="9" customFormat="1" ht="12.75">
      <c r="A17" s="14" t="s">
        <v>94</v>
      </c>
      <c r="B17" s="15">
        <v>3236</v>
      </c>
      <c r="C17" s="27">
        <v>12647</v>
      </c>
      <c r="D17" s="10" t="s">
        <v>109</v>
      </c>
      <c r="E17" s="24"/>
      <c r="F17" s="7"/>
      <c r="G17" s="6">
        <f t="shared" si="0"/>
        <v>0</v>
      </c>
      <c r="H17" s="7"/>
    </row>
    <row r="18" spans="1:9" ht="12.75">
      <c r="A18" s="12"/>
      <c r="B18" s="11"/>
      <c r="C18" s="29"/>
      <c r="D18" s="10"/>
      <c r="E18" s="24"/>
      <c r="F18" s="7"/>
      <c r="G18" s="6">
        <f t="shared" si="0"/>
        <v>0</v>
      </c>
      <c r="H18" s="7"/>
      <c r="I18" s="9"/>
    </row>
    <row r="19" spans="1:8" s="25" customFormat="1" ht="12.75">
      <c r="A19" s="19" t="s">
        <v>96</v>
      </c>
      <c r="B19" s="45">
        <v>3237</v>
      </c>
      <c r="C19" s="30">
        <v>1346</v>
      </c>
      <c r="D19" s="20" t="s">
        <v>95</v>
      </c>
      <c r="E19" s="26"/>
      <c r="F19" s="22">
        <v>1364</v>
      </c>
      <c r="G19" s="6">
        <f t="shared" si="0"/>
        <v>1108.9430893200001</v>
      </c>
      <c r="H19" s="22"/>
    </row>
    <row r="20" spans="1:9" ht="12.75">
      <c r="A20" s="12"/>
      <c r="B20" s="11"/>
      <c r="C20" s="29"/>
      <c r="D20" s="10"/>
      <c r="E20" s="24"/>
      <c r="F20" s="7"/>
      <c r="G20" s="6">
        <f t="shared" si="0"/>
        <v>0</v>
      </c>
      <c r="H20" s="7"/>
      <c r="I20" s="9"/>
    </row>
    <row r="21" spans="1:8" s="9" customFormat="1" ht="12.75">
      <c r="A21" s="14" t="s">
        <v>97</v>
      </c>
      <c r="B21" s="15">
        <v>3238</v>
      </c>
      <c r="C21" s="27">
        <v>4317</v>
      </c>
      <c r="D21" s="10" t="s">
        <v>98</v>
      </c>
      <c r="E21" s="24"/>
      <c r="F21" s="7">
        <v>4317</v>
      </c>
      <c r="G21" s="6">
        <f t="shared" si="0"/>
        <v>3509.75609721</v>
      </c>
      <c r="H21" s="7" t="s">
        <v>113</v>
      </c>
    </row>
    <row r="22" spans="1:8" ht="12.75">
      <c r="A22" s="12"/>
      <c r="B22" s="11"/>
      <c r="C22" s="29"/>
      <c r="D22" s="20"/>
      <c r="E22" s="2"/>
      <c r="F22" s="6"/>
      <c r="G22" s="6">
        <f t="shared" si="0"/>
        <v>0</v>
      </c>
      <c r="H22" s="6"/>
    </row>
    <row r="23" spans="1:8" ht="12.75">
      <c r="A23" s="12"/>
      <c r="B23" s="11"/>
      <c r="C23" s="29"/>
      <c r="D23" s="3"/>
      <c r="E23" s="2"/>
      <c r="F23" s="6"/>
      <c r="G23" s="6">
        <f t="shared" si="0"/>
        <v>0</v>
      </c>
      <c r="H23" s="6"/>
    </row>
    <row r="24" spans="1:8" s="9" customFormat="1" ht="12.75">
      <c r="A24" s="14" t="s">
        <v>99</v>
      </c>
      <c r="B24" s="15">
        <v>3239</v>
      </c>
      <c r="C24" s="27">
        <v>1777</v>
      </c>
      <c r="D24" s="10" t="s">
        <v>101</v>
      </c>
      <c r="E24" s="24"/>
      <c r="F24" s="7">
        <v>1777</v>
      </c>
      <c r="G24" s="6">
        <f t="shared" si="0"/>
        <v>1444.71544701</v>
      </c>
      <c r="H24" s="7" t="s">
        <v>113</v>
      </c>
    </row>
    <row r="25" spans="1:8" ht="12.75">
      <c r="A25" s="12"/>
      <c r="B25" s="11">
        <v>32393</v>
      </c>
      <c r="C25" s="29">
        <v>315</v>
      </c>
      <c r="D25" s="3" t="s">
        <v>122</v>
      </c>
      <c r="E25" s="2"/>
      <c r="F25" s="6">
        <v>315</v>
      </c>
      <c r="G25" s="6">
        <f t="shared" si="0"/>
        <v>256.09756095</v>
      </c>
      <c r="H25" s="6" t="s">
        <v>113</v>
      </c>
    </row>
    <row r="26" spans="1:8" s="9" customFormat="1" ht="12.75">
      <c r="A26" s="14" t="s">
        <v>100</v>
      </c>
      <c r="B26" s="15">
        <v>3293</v>
      </c>
      <c r="C26" s="27">
        <v>5542</v>
      </c>
      <c r="D26" s="10" t="s">
        <v>103</v>
      </c>
      <c r="E26" s="24"/>
      <c r="F26" s="7">
        <v>5542</v>
      </c>
      <c r="G26" s="6">
        <f t="shared" si="0"/>
        <v>4505.69105646</v>
      </c>
      <c r="H26" s="7" t="s">
        <v>113</v>
      </c>
    </row>
    <row r="27" spans="1:8" ht="12.75">
      <c r="A27" s="12"/>
      <c r="B27" s="11"/>
      <c r="C27" s="29"/>
      <c r="D27" s="3"/>
      <c r="E27" s="2"/>
      <c r="F27" s="6"/>
      <c r="G27" s="6">
        <f t="shared" si="0"/>
        <v>0</v>
      </c>
      <c r="H27" s="6"/>
    </row>
    <row r="28" spans="1:8" s="9" customFormat="1" ht="12.75">
      <c r="A28" s="14" t="s">
        <v>102</v>
      </c>
      <c r="B28" s="15">
        <v>3294</v>
      </c>
      <c r="C28" s="27">
        <v>1350</v>
      </c>
      <c r="D28" s="10" t="s">
        <v>105</v>
      </c>
      <c r="E28" s="24"/>
      <c r="F28" s="7">
        <v>1350</v>
      </c>
      <c r="G28" s="6">
        <f t="shared" si="0"/>
        <v>1097.5609755</v>
      </c>
      <c r="H28" s="7" t="s">
        <v>113</v>
      </c>
    </row>
    <row r="29" spans="1:8" ht="12.75">
      <c r="A29" s="12"/>
      <c r="B29" s="11"/>
      <c r="C29" s="29"/>
      <c r="D29" s="3"/>
      <c r="E29" s="2"/>
      <c r="F29" s="6"/>
      <c r="G29" s="6">
        <f t="shared" si="0"/>
        <v>0</v>
      </c>
      <c r="H29" s="6"/>
    </row>
    <row r="30" spans="1:8" s="9" customFormat="1" ht="12.75">
      <c r="A30" s="14" t="s">
        <v>104</v>
      </c>
      <c r="B30" s="15">
        <v>3299</v>
      </c>
      <c r="C30" s="27">
        <v>1747</v>
      </c>
      <c r="D30" s="10" t="s">
        <v>107</v>
      </c>
      <c r="E30" s="24"/>
      <c r="F30" s="7">
        <v>1747</v>
      </c>
      <c r="G30" s="6">
        <f t="shared" si="0"/>
        <v>1420.32520311</v>
      </c>
      <c r="H30" s="7" t="s">
        <v>113</v>
      </c>
    </row>
    <row r="31" spans="1:8" ht="12.75">
      <c r="A31" s="12"/>
      <c r="B31" s="11"/>
      <c r="C31" s="29"/>
      <c r="D31" s="3"/>
      <c r="E31" s="2"/>
      <c r="F31" s="6"/>
      <c r="G31" s="6">
        <f t="shared" si="0"/>
        <v>0</v>
      </c>
      <c r="H31" s="6"/>
    </row>
    <row r="32" spans="1:8" s="9" customFormat="1" ht="13.5" thickBot="1">
      <c r="A32" s="46" t="s">
        <v>106</v>
      </c>
      <c r="B32" s="13">
        <v>3431</v>
      </c>
      <c r="C32" s="21">
        <v>6028</v>
      </c>
      <c r="D32" s="43" t="s">
        <v>108</v>
      </c>
      <c r="E32" s="44"/>
      <c r="F32" s="8">
        <v>6028</v>
      </c>
      <c r="G32" s="6">
        <f t="shared" si="0"/>
        <v>4900.81300764</v>
      </c>
      <c r="H32" s="8" t="s">
        <v>113</v>
      </c>
    </row>
    <row r="33" spans="1:8" ht="13.5" thickBot="1">
      <c r="A33" s="40"/>
      <c r="B33" s="41"/>
      <c r="C33" s="42"/>
      <c r="D33" s="73"/>
      <c r="E33" s="74"/>
      <c r="F33" s="75"/>
      <c r="G33" s="76"/>
      <c r="H33" s="77"/>
    </row>
    <row r="34" spans="1:9" ht="12.75">
      <c r="A34" s="72" t="s">
        <v>117</v>
      </c>
      <c r="B34" s="72"/>
      <c r="C34" s="72"/>
      <c r="D34" s="72"/>
      <c r="E34" s="72"/>
      <c r="F34" s="72"/>
      <c r="G34" s="72"/>
      <c r="H34" s="72"/>
      <c r="I34" s="1"/>
    </row>
    <row r="35" spans="1:8" ht="12.75">
      <c r="A35" s="72"/>
      <c r="B35" s="72"/>
      <c r="C35" s="72"/>
      <c r="D35" s="72"/>
      <c r="E35" s="72"/>
      <c r="F35" s="72"/>
      <c r="G35" s="72"/>
      <c r="H35" s="72"/>
    </row>
    <row r="36" spans="1:8" ht="12.75">
      <c r="A36" s="72"/>
      <c r="B36" s="72"/>
      <c r="C36" s="72"/>
      <c r="D36" s="72"/>
      <c r="E36" s="72"/>
      <c r="F36" s="72"/>
      <c r="G36" s="72"/>
      <c r="H36" s="72"/>
    </row>
    <row r="37" spans="1:8" ht="12.75">
      <c r="A37" s="16"/>
      <c r="B37" s="16"/>
      <c r="C37" s="16"/>
      <c r="D37" s="1"/>
      <c r="E37" s="1"/>
      <c r="F37" s="1"/>
      <c r="G37" s="1"/>
      <c r="H37" s="1"/>
    </row>
    <row r="38" spans="1:8" ht="12.75">
      <c r="A38" s="38" t="s">
        <v>123</v>
      </c>
      <c r="B38" s="38"/>
      <c r="C38" s="16"/>
      <c r="D38" s="1"/>
      <c r="E38" s="1"/>
      <c r="F38" s="1"/>
      <c r="G38" s="1"/>
      <c r="H38" s="1"/>
    </row>
    <row r="39" spans="1:9" ht="12.75">
      <c r="A39" s="39" t="s">
        <v>124</v>
      </c>
      <c r="B39" s="16"/>
      <c r="C39" s="16"/>
      <c r="D39" s="1" t="s">
        <v>33</v>
      </c>
      <c r="E39" s="1"/>
      <c r="F39" s="1" t="s">
        <v>34</v>
      </c>
      <c r="G39" s="1"/>
      <c r="H39" s="1"/>
      <c r="I39" s="35"/>
    </row>
    <row r="40" spans="1:6" ht="12.75">
      <c r="A40" s="39" t="s">
        <v>126</v>
      </c>
      <c r="B40" s="48"/>
      <c r="C40" s="47"/>
      <c r="D40" t="s">
        <v>127</v>
      </c>
      <c r="F40" t="s">
        <v>125</v>
      </c>
    </row>
    <row r="41" ht="12.75">
      <c r="I41" s="1"/>
    </row>
    <row r="42" ht="12.75">
      <c r="I42" s="1"/>
    </row>
    <row r="43" ht="12.75">
      <c r="I43" s="1"/>
    </row>
    <row r="44" ht="12.75">
      <c r="I44" s="1"/>
    </row>
  </sheetData>
  <sheetProtection/>
  <mergeCells count="3">
    <mergeCell ref="A34:H36"/>
    <mergeCell ref="D33:E33"/>
    <mergeCell ref="F33:H33"/>
  </mergeCells>
  <printOptions/>
  <pageMargins left="0.39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O.S. Retfala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</dc:creator>
  <cp:keywords/>
  <dc:description/>
  <cp:lastModifiedBy>Ankica Bilandžić</cp:lastModifiedBy>
  <cp:lastPrinted>2021-10-18T06:44:31Z</cp:lastPrinted>
  <dcterms:created xsi:type="dcterms:W3CDTF">2005-04-21T11:10:17Z</dcterms:created>
  <dcterms:modified xsi:type="dcterms:W3CDTF">2021-10-18T06:44:56Z</dcterms:modified>
  <cp:category/>
  <cp:version/>
  <cp:contentType/>
  <cp:contentStatus/>
</cp:coreProperties>
</file>